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drawings/drawing51.xml" ContentType="application/vnd.openxmlformats-officedocument.drawing+xml"/>
  <Override PartName="/xl/drawings/drawing52.xml" ContentType="application/vnd.openxmlformats-officedocument.drawing+xml"/>
  <Override PartName="/xl/drawings/drawing53.xml" ContentType="application/vnd.openxmlformats-officedocument.drawing+xml"/>
  <Override PartName="/xl/drawings/drawing54.xml" ContentType="application/vnd.openxmlformats-officedocument.drawing+xml"/>
  <Override PartName="/xl/drawings/drawing55.xml" ContentType="application/vnd.openxmlformats-officedocument.drawing+xml"/>
  <Override PartName="/xl/drawings/drawing56.xml" ContentType="application/vnd.openxmlformats-officedocument.drawing+xml"/>
  <Override PartName="/xl/drawings/drawing57.xml" ContentType="application/vnd.openxmlformats-officedocument.drawing+xml"/>
  <Override PartName="/xl/drawings/drawing58.xml" ContentType="application/vnd.openxmlformats-officedocument.drawing+xml"/>
  <Override PartName="/xl/drawings/drawing59.xml" ContentType="application/vnd.openxmlformats-officedocument.drawing+xml"/>
  <Override PartName="/xl/drawings/drawing60.xml" ContentType="application/vnd.openxmlformats-officedocument.drawing+xml"/>
  <Override PartName="/xl/drawings/drawing61.xml" ContentType="application/vnd.openxmlformats-officedocument.drawing+xml"/>
  <Override PartName="/xl/drawings/drawing62.xml" ContentType="application/vnd.openxmlformats-officedocument.drawing+xml"/>
  <Override PartName="/xl/drawings/drawing63.xml" ContentType="application/vnd.openxmlformats-officedocument.drawing+xml"/>
  <Override PartName="/xl/drawings/drawing64.xml" ContentType="application/vnd.openxmlformats-officedocument.drawing+xml"/>
  <Override PartName="/xl/drawings/drawing65.xml" ContentType="application/vnd.openxmlformats-officedocument.drawing+xml"/>
  <Override PartName="/xl/drawings/drawing66.xml" ContentType="application/vnd.openxmlformats-officedocument.drawing+xml"/>
  <Override PartName="/xl/drawings/drawing67.xml" ContentType="application/vnd.openxmlformats-officedocument.drawing+xml"/>
  <Override PartName="/xl/drawings/drawing68.xml" ContentType="application/vnd.openxmlformats-officedocument.drawing+xml"/>
  <Override PartName="/xl/drawings/drawing69.xml" ContentType="application/vnd.openxmlformats-officedocument.drawing+xml"/>
  <Override PartName="/xl/drawings/drawing7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persons/person0.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830"/>
  <workbookPr codeName="ThisWorkbook"/>
  <mc:AlternateContent xmlns:mc="http://schemas.openxmlformats.org/markup-compatibility/2006">
    <mc:Choice Requires="x15">
      <x15ac:absPath xmlns:x15ac="http://schemas.microsoft.com/office/spreadsheetml/2010/11/ac" url="C:\Users\mkkuh\Documents\Troop 54\"/>
    </mc:Choice>
  </mc:AlternateContent>
  <xr:revisionPtr revIDLastSave="0" documentId="13_ncr:1_{EC2AAC6A-C02C-4AAD-BA94-8B582ED51538}" xr6:coauthVersionLast="47" xr6:coauthVersionMax="47" xr10:uidLastSave="{00000000-0000-0000-0000-000000000000}"/>
  <bookViews>
    <workbookView xWindow="-105" yWindow="0" windowWidth="14325" windowHeight="15585" xr2:uid="{00000000-000D-0000-FFFF-FFFF00000000}"/>
  </bookViews>
  <sheets>
    <sheet name="instructions" sheetId="48" r:id="rId1"/>
    <sheet name="Blank Scout (Template)" sheetId="156" r:id="rId2"/>
    <sheet name="Multi Scout Fam (Template)" sheetId="132" r:id="rId3"/>
    <sheet name="Scout 1" sheetId="66" r:id="rId4"/>
    <sheet name="Scout 2" sheetId="131" r:id="rId5"/>
    <sheet name="Scout 3" sheetId="161" r:id="rId6"/>
    <sheet name="Scout 4" sheetId="129" r:id="rId7"/>
    <sheet name="Scout 5" sheetId="77" r:id="rId8"/>
    <sheet name="Scout 6" sheetId="160" r:id="rId9"/>
    <sheet name="Scout 7" sheetId="159" r:id="rId10"/>
    <sheet name="Scout 8" sheetId="148" r:id="rId11"/>
    <sheet name="Scout 9" sheetId="8" r:id="rId12"/>
    <sheet name="Scout 10" sheetId="149" r:id="rId13"/>
    <sheet name="Scout 11" sheetId="55" r:id="rId14"/>
    <sheet name="Scout 12" sheetId="76" r:id="rId15"/>
    <sheet name="Scout 13" sheetId="153" r:id="rId16"/>
    <sheet name="Store 1" sheetId="80" r:id="rId17"/>
    <sheet name="Store 2" sheetId="81" r:id="rId18"/>
    <sheet name="Store 3" sheetId="83" r:id="rId19"/>
    <sheet name="Store 4" sheetId="84" r:id="rId20"/>
    <sheet name="Store 5" sheetId="82" r:id="rId21"/>
    <sheet name="Store 6" sheetId="86" r:id="rId22"/>
    <sheet name="Store 7" sheetId="97" r:id="rId23"/>
    <sheet name="Store 8" sheetId="92" r:id="rId24"/>
    <sheet name="Store 9" sheetId="98" r:id="rId25"/>
    <sheet name="Store 10" sheetId="90" r:id="rId26"/>
    <sheet name="Store 11" sheetId="88" r:id="rId27"/>
    <sheet name="Store 12" sheetId="91" r:id="rId28"/>
    <sheet name="Store 13" sheetId="100" r:id="rId29"/>
    <sheet name="Store 14" sheetId="99" r:id="rId30"/>
    <sheet name="Store 15" sheetId="101" r:id="rId31"/>
    <sheet name="Store 16" sheetId="102" r:id="rId32"/>
    <sheet name="Store 17" sheetId="103" r:id="rId33"/>
    <sheet name="Store 18" sheetId="108" r:id="rId34"/>
    <sheet name="Store 19" sheetId="104" r:id="rId35"/>
    <sheet name="Store 20" sheetId="105" r:id="rId36"/>
    <sheet name="Store 21" sheetId="106" r:id="rId37"/>
    <sheet name="Store 22" sheetId="107" r:id="rId38"/>
    <sheet name="Store 23" sheetId="109" r:id="rId39"/>
    <sheet name="Store 24" sheetId="111" r:id="rId40"/>
    <sheet name="Store 25" sheetId="112" r:id="rId41"/>
    <sheet name="Store 26" sheetId="113" r:id="rId42"/>
    <sheet name="Store 27" sheetId="114" r:id="rId43"/>
    <sheet name="Store 29" sheetId="115" r:id="rId44"/>
    <sheet name="Store 30" sheetId="116" r:id="rId45"/>
    <sheet name="Store 31" sheetId="117" r:id="rId46"/>
    <sheet name="Store 32" sheetId="118" r:id="rId47"/>
    <sheet name="Store 33" sheetId="119" r:id="rId48"/>
    <sheet name="Store 34" sheetId="110" r:id="rId49"/>
    <sheet name="Store 35" sheetId="120" r:id="rId50"/>
    <sheet name="Store 36" sheetId="121" r:id="rId51"/>
    <sheet name="Store 37" sheetId="122" r:id="rId52"/>
    <sheet name="Store 38" sheetId="123" r:id="rId53"/>
    <sheet name="Store 39" sheetId="124" r:id="rId54"/>
    <sheet name="Store 40" sheetId="125" r:id="rId55"/>
    <sheet name="Store 41" sheetId="126" r:id="rId56"/>
    <sheet name="Store 42" sheetId="133" r:id="rId57"/>
    <sheet name="Store 43" sheetId="134" r:id="rId58"/>
    <sheet name="Store 44" sheetId="135" r:id="rId59"/>
    <sheet name="Store 45" sheetId="136" r:id="rId60"/>
    <sheet name="Store 46" sheetId="137" r:id="rId61"/>
    <sheet name="Store 47" sheetId="138" r:id="rId62"/>
    <sheet name="Store 48" sheetId="139" r:id="rId63"/>
    <sheet name="Store 49" sheetId="142" r:id="rId64"/>
    <sheet name="Store 50" sheetId="143" r:id="rId65"/>
    <sheet name="Store 51" sheetId="144" r:id="rId66"/>
    <sheet name="Blank Store (Template)" sheetId="155" r:id="rId67"/>
    <sheet name="PCorn Scouts Need" sheetId="25" r:id="rId68"/>
    <sheet name="Master List" sheetId="2" r:id="rId69"/>
    <sheet name="Money Due" sheetId="24" r:id="rId70"/>
    <sheet name="Overall Sales" sheetId="93" r:id="rId71"/>
    <sheet name="Dues" sheetId="96" r:id="rId72"/>
    <sheet name="Grand Total" sheetId="6" r:id="rId73"/>
    <sheet name="PCorn Order" sheetId="44" r:id="rId74"/>
    <sheet name="Swap Form" sheetId="158" r:id="rId75"/>
    <sheet name="Store Sales Calculator" sheetId="94" r:id="rId76"/>
    <sheet name="2024 Calculator" sheetId="26" r:id="rId77"/>
    <sheet name="Bank Deposit" sheetId="46" r:id="rId78"/>
    <sheet name="deposit slips" sheetId="28" r:id="rId79"/>
  </sheets>
  <definedNames>
    <definedName name="_xlnm._FilterDatabase" localSheetId="71" hidden="1">Dues!$A$4:$E$31</definedName>
    <definedName name="_xlnm._FilterDatabase" localSheetId="68" hidden="1">'Master List'!$A$9:$F$37</definedName>
    <definedName name="_xlnm._FilterDatabase" localSheetId="70" hidden="1">'Overall Sales'!$A$6:$BS$52</definedName>
  </definedNames>
  <calcPr calcId="181029"/>
</workbook>
</file>

<file path=xl/calcChain.xml><?xml version="1.0" encoding="utf-8"?>
<calcChain xmlns="http://schemas.openxmlformats.org/spreadsheetml/2006/main">
  <c r="P20" i="6" l="1"/>
  <c r="P19" i="6"/>
  <c r="P18" i="6"/>
  <c r="P17" i="6"/>
  <c r="P16" i="6"/>
  <c r="P15" i="6"/>
  <c r="P14" i="6"/>
  <c r="P13" i="6"/>
  <c r="P12" i="6"/>
  <c r="P11" i="6"/>
  <c r="P10" i="6"/>
  <c r="P9" i="6"/>
  <c r="P8" i="6"/>
  <c r="P7" i="6"/>
  <c r="P6" i="6"/>
  <c r="P5" i="6"/>
  <c r="P4" i="6"/>
  <c r="P3" i="6"/>
  <c r="O20" i="6"/>
  <c r="O19" i="6"/>
  <c r="O18" i="6"/>
  <c r="O17" i="6"/>
  <c r="O16" i="6"/>
  <c r="O15" i="6"/>
  <c r="O14" i="6"/>
  <c r="O13" i="6"/>
  <c r="O12" i="6"/>
  <c r="O11" i="6"/>
  <c r="O10" i="6"/>
  <c r="O9" i="6"/>
  <c r="O8" i="6"/>
  <c r="O7" i="6"/>
  <c r="O6" i="6"/>
  <c r="O5" i="6"/>
  <c r="O4" i="6"/>
  <c r="O3" i="6"/>
  <c r="N20" i="6"/>
  <c r="N19" i="6"/>
  <c r="N18" i="6"/>
  <c r="N17" i="6"/>
  <c r="N16" i="6"/>
  <c r="N15" i="6"/>
  <c r="N14" i="6"/>
  <c r="N13" i="6"/>
  <c r="N12" i="6"/>
  <c r="N11" i="6"/>
  <c r="N10" i="6"/>
  <c r="N9" i="6"/>
  <c r="N8" i="6"/>
  <c r="N7" i="6"/>
  <c r="N6" i="6"/>
  <c r="N5" i="6"/>
  <c r="N4" i="6"/>
  <c r="N3" i="6"/>
  <c r="M20" i="6"/>
  <c r="M19" i="6"/>
  <c r="M18" i="6"/>
  <c r="M17" i="6"/>
  <c r="M16" i="6"/>
  <c r="M15" i="6"/>
  <c r="M14" i="6"/>
  <c r="M13" i="6"/>
  <c r="M12" i="6"/>
  <c r="M11" i="6"/>
  <c r="M10" i="6"/>
  <c r="M9" i="6"/>
  <c r="M8" i="6"/>
  <c r="M7" i="6"/>
  <c r="M6" i="6"/>
  <c r="M5" i="6"/>
  <c r="M4" i="6"/>
  <c r="M3" i="6"/>
  <c r="L20" i="6"/>
  <c r="L19" i="6"/>
  <c r="L18" i="6"/>
  <c r="L17" i="6"/>
  <c r="L16" i="6"/>
  <c r="L15" i="6"/>
  <c r="L14" i="6"/>
  <c r="L13" i="6"/>
  <c r="L12" i="6"/>
  <c r="L11" i="6"/>
  <c r="L10" i="6"/>
  <c r="L9" i="6"/>
  <c r="L8" i="6"/>
  <c r="L7" i="6"/>
  <c r="L6" i="6"/>
  <c r="L5" i="6"/>
  <c r="L4" i="6"/>
  <c r="L3" i="6"/>
  <c r="K20" i="6"/>
  <c r="K19" i="6"/>
  <c r="K18" i="6"/>
  <c r="K17" i="6"/>
  <c r="K16" i="6"/>
  <c r="K15" i="6"/>
  <c r="K14" i="6"/>
  <c r="K13" i="6"/>
  <c r="K12" i="6"/>
  <c r="K11" i="6"/>
  <c r="K10" i="6"/>
  <c r="K9" i="6"/>
  <c r="K8" i="6"/>
  <c r="K7" i="6"/>
  <c r="K6" i="6"/>
  <c r="K5" i="6"/>
  <c r="K4" i="6"/>
  <c r="K3" i="6"/>
  <c r="J20" i="6"/>
  <c r="J19" i="6"/>
  <c r="J18" i="6"/>
  <c r="J17" i="6"/>
  <c r="J16" i="6"/>
  <c r="J15" i="6"/>
  <c r="J14" i="6"/>
  <c r="J13" i="6"/>
  <c r="J12" i="6"/>
  <c r="J11" i="6"/>
  <c r="J10" i="6"/>
  <c r="J9" i="6"/>
  <c r="J8" i="6"/>
  <c r="J7" i="6"/>
  <c r="J6" i="6"/>
  <c r="J5" i="6"/>
  <c r="J4" i="6"/>
  <c r="J3" i="6"/>
  <c r="I20" i="6"/>
  <c r="I19" i="6"/>
  <c r="I18" i="6"/>
  <c r="I17" i="6"/>
  <c r="I16" i="6"/>
  <c r="I15" i="6"/>
  <c r="I14" i="6"/>
  <c r="I13" i="6"/>
  <c r="I12" i="6"/>
  <c r="I11" i="6"/>
  <c r="I10" i="6"/>
  <c r="I9" i="6"/>
  <c r="I8" i="6"/>
  <c r="I7" i="6"/>
  <c r="I6" i="6"/>
  <c r="I5" i="6"/>
  <c r="I4" i="6"/>
  <c r="I3" i="6"/>
  <c r="H20" i="6"/>
  <c r="H19" i="6"/>
  <c r="H18" i="6"/>
  <c r="H17" i="6"/>
  <c r="H16" i="6"/>
  <c r="H15" i="6"/>
  <c r="H14" i="6"/>
  <c r="H13" i="6"/>
  <c r="H12" i="6"/>
  <c r="H11" i="6"/>
  <c r="H10" i="6"/>
  <c r="H9" i="6"/>
  <c r="H8" i="6"/>
  <c r="H7" i="6"/>
  <c r="H6" i="6"/>
  <c r="H5" i="6"/>
  <c r="H4" i="6"/>
  <c r="H3" i="6"/>
  <c r="G20" i="6"/>
  <c r="G19" i="6"/>
  <c r="G18" i="6"/>
  <c r="G17" i="6"/>
  <c r="G16" i="6"/>
  <c r="G15" i="6"/>
  <c r="G14" i="6"/>
  <c r="G13" i="6"/>
  <c r="G12" i="6"/>
  <c r="G11" i="6"/>
  <c r="G10" i="6"/>
  <c r="G9" i="6"/>
  <c r="G8" i="6"/>
  <c r="G7" i="6"/>
  <c r="G6" i="6"/>
  <c r="G5" i="6"/>
  <c r="G4" i="6"/>
  <c r="G3" i="6"/>
  <c r="F20" i="6"/>
  <c r="F19" i="6"/>
  <c r="F18" i="6"/>
  <c r="F17" i="6"/>
  <c r="F16" i="6"/>
  <c r="F15" i="6"/>
  <c r="F14" i="6"/>
  <c r="F13" i="6"/>
  <c r="F12" i="6"/>
  <c r="F11" i="6"/>
  <c r="F10" i="6"/>
  <c r="F9" i="6"/>
  <c r="F8" i="6"/>
  <c r="F7" i="6"/>
  <c r="F6" i="6"/>
  <c r="F5" i="6"/>
  <c r="F4" i="6"/>
  <c r="F3" i="6"/>
  <c r="D20" i="6"/>
  <c r="E20" i="6"/>
  <c r="E19" i="6"/>
  <c r="E18" i="6"/>
  <c r="E17" i="6"/>
  <c r="E16" i="6"/>
  <c r="E15" i="6"/>
  <c r="E14" i="6"/>
  <c r="E13" i="6"/>
  <c r="E12" i="6"/>
  <c r="E11" i="6"/>
  <c r="E10" i="6"/>
  <c r="E9" i="6"/>
  <c r="E8" i="6"/>
  <c r="E7" i="6"/>
  <c r="E6" i="6"/>
  <c r="E5" i="6"/>
  <c r="E4" i="6"/>
  <c r="E3" i="6"/>
  <c r="D19" i="6"/>
  <c r="D18" i="6"/>
  <c r="D17" i="6"/>
  <c r="D16" i="6"/>
  <c r="D15" i="6"/>
  <c r="D14" i="6"/>
  <c r="D13" i="6"/>
  <c r="D12" i="6"/>
  <c r="D11" i="6"/>
  <c r="D10" i="6"/>
  <c r="D9" i="6"/>
  <c r="D8" i="6"/>
  <c r="D7" i="6"/>
  <c r="D6" i="6"/>
  <c r="D5" i="6"/>
  <c r="D4" i="6"/>
  <c r="D3" i="6"/>
  <c r="P2" i="6"/>
  <c r="O2" i="6"/>
  <c r="N2" i="6"/>
  <c r="M2" i="6"/>
  <c r="L2" i="6"/>
  <c r="K2" i="6"/>
  <c r="J2" i="6"/>
  <c r="I2" i="6"/>
  <c r="H2" i="6"/>
  <c r="F2" i="6"/>
  <c r="G2" i="6"/>
  <c r="AE2" i="6"/>
  <c r="AF2" i="6"/>
  <c r="AG2" i="6"/>
  <c r="AH2" i="6"/>
  <c r="AI2" i="6"/>
  <c r="AJ2" i="6"/>
  <c r="AK2" i="6"/>
  <c r="AL2" i="6"/>
  <c r="AM2" i="6"/>
  <c r="AN2" i="6"/>
  <c r="E2" i="6"/>
  <c r="D2" i="6"/>
  <c r="F16" i="24"/>
  <c r="F15" i="24"/>
  <c r="F14" i="24"/>
  <c r="F13" i="24"/>
  <c r="F12" i="24"/>
  <c r="F11" i="24"/>
  <c r="F10" i="24"/>
  <c r="F9" i="24"/>
  <c r="F8" i="24"/>
  <c r="F7" i="24"/>
  <c r="E14" i="24"/>
  <c r="E15" i="24"/>
  <c r="E16" i="24"/>
  <c r="E13" i="24"/>
  <c r="E12" i="24"/>
  <c r="E11" i="24"/>
  <c r="E10" i="24"/>
  <c r="E9" i="24"/>
  <c r="E8" i="24"/>
  <c r="E7" i="24"/>
  <c r="D16" i="24"/>
  <c r="D15" i="24"/>
  <c r="D14" i="24"/>
  <c r="D13" i="24"/>
  <c r="D12" i="24"/>
  <c r="D11" i="24"/>
  <c r="D10" i="24"/>
  <c r="D9" i="24"/>
  <c r="D8" i="24"/>
  <c r="D7" i="24"/>
  <c r="C16" i="24"/>
  <c r="C15" i="24"/>
  <c r="C14" i="24"/>
  <c r="C13" i="24"/>
  <c r="C12" i="24"/>
  <c r="C11" i="24"/>
  <c r="C10" i="24"/>
  <c r="C9" i="24"/>
  <c r="C8" i="24"/>
  <c r="C7" i="24"/>
  <c r="B16" i="24"/>
  <c r="B15" i="24"/>
  <c r="B14" i="24"/>
  <c r="B13" i="24"/>
  <c r="B12" i="24"/>
  <c r="B11" i="24"/>
  <c r="B10" i="24"/>
  <c r="B9" i="24"/>
  <c r="B8" i="24"/>
  <c r="B7" i="24"/>
  <c r="A16" i="24"/>
  <c r="A15" i="24"/>
  <c r="A14" i="24"/>
  <c r="A13" i="24"/>
  <c r="A12" i="24"/>
  <c r="A11" i="24"/>
  <c r="A10" i="24"/>
  <c r="A9" i="24"/>
  <c r="A8" i="24"/>
  <c r="A7" i="24"/>
  <c r="F6" i="24"/>
  <c r="E6" i="24"/>
  <c r="D6" i="24"/>
  <c r="C6" i="24"/>
  <c r="B6" i="24"/>
  <c r="A6" i="24"/>
  <c r="F5" i="24"/>
  <c r="E5" i="24"/>
  <c r="D5" i="24"/>
  <c r="C5" i="24"/>
  <c r="B5" i="24"/>
  <c r="A5" i="24"/>
  <c r="F4" i="24"/>
  <c r="E4" i="24"/>
  <c r="D4" i="24"/>
  <c r="C4" i="24"/>
  <c r="B4" i="24"/>
  <c r="A4" i="24"/>
  <c r="E22" i="2"/>
  <c r="E21" i="2"/>
  <c r="E20" i="2"/>
  <c r="E19" i="2"/>
  <c r="E18" i="2"/>
  <c r="E17" i="2"/>
  <c r="E16" i="2"/>
  <c r="E15" i="2"/>
  <c r="E14" i="2"/>
  <c r="E13" i="2"/>
  <c r="C22" i="2"/>
  <c r="C21" i="2"/>
  <c r="C20" i="2"/>
  <c r="C19" i="2"/>
  <c r="C18" i="2"/>
  <c r="C17" i="2"/>
  <c r="C16" i="2"/>
  <c r="C15" i="2"/>
  <c r="C14" i="2"/>
  <c r="C13" i="2"/>
  <c r="A22" i="2"/>
  <c r="A21" i="2"/>
  <c r="A20" i="2"/>
  <c r="A19" i="2"/>
  <c r="A18" i="2"/>
  <c r="A17" i="2"/>
  <c r="A16" i="2"/>
  <c r="A15" i="2"/>
  <c r="A14" i="2"/>
  <c r="A13" i="2"/>
  <c r="E12" i="2"/>
  <c r="C12" i="2"/>
  <c r="E11" i="2"/>
  <c r="C11" i="2"/>
  <c r="A12" i="2"/>
  <c r="A11" i="2"/>
  <c r="E10" i="2"/>
  <c r="C10" i="2"/>
  <c r="A10" i="2"/>
  <c r="C17" i="96"/>
  <c r="C16" i="96"/>
  <c r="C15" i="96"/>
  <c r="C14" i="96"/>
  <c r="C13" i="96"/>
  <c r="C12" i="96"/>
  <c r="C11" i="96"/>
  <c r="C10" i="96"/>
  <c r="C9" i="96"/>
  <c r="C8" i="96"/>
  <c r="C7" i="96"/>
  <c r="C6" i="96"/>
  <c r="C5" i="96"/>
  <c r="A17" i="96"/>
  <c r="A16" i="96"/>
  <c r="A15" i="96"/>
  <c r="A14" i="96"/>
  <c r="A13" i="96"/>
  <c r="A12" i="96"/>
  <c r="A11" i="96"/>
  <c r="A10" i="96"/>
  <c r="A9" i="96"/>
  <c r="A8" i="96"/>
  <c r="A7" i="96"/>
  <c r="A6" i="96"/>
  <c r="A5" i="96"/>
  <c r="B30" i="155" l="1"/>
  <c r="K19" i="155"/>
  <c r="L19" i="155" s="1"/>
  <c r="L18" i="155"/>
  <c r="K18" i="155"/>
  <c r="H17" i="155"/>
  <c r="K17" i="155" s="1"/>
  <c r="L17" i="155" s="1"/>
  <c r="K16" i="155"/>
  <c r="L16" i="155" s="1"/>
  <c r="H16" i="155"/>
  <c r="K15" i="155"/>
  <c r="L15" i="155" s="1"/>
  <c r="H15" i="155"/>
  <c r="H14" i="155"/>
  <c r="K14" i="155" s="1"/>
  <c r="B14" i="155"/>
  <c r="L14" i="155" s="1"/>
  <c r="A14" i="155"/>
  <c r="H13" i="155"/>
  <c r="K13" i="155" s="1"/>
  <c r="L13" i="155" s="1"/>
  <c r="B13" i="155"/>
  <c r="A13" i="155"/>
  <c r="K12" i="155"/>
  <c r="H12" i="155"/>
  <c r="B12" i="155"/>
  <c r="L12" i="155" s="1"/>
  <c r="A12" i="155"/>
  <c r="H11" i="155"/>
  <c r="K11" i="155" s="1"/>
  <c r="B11" i="155"/>
  <c r="L11" i="155" s="1"/>
  <c r="A11" i="155"/>
  <c r="L10" i="155"/>
  <c r="K10" i="155"/>
  <c r="H10" i="155"/>
  <c r="B10" i="155"/>
  <c r="A10" i="155"/>
  <c r="H9" i="155"/>
  <c r="K9" i="155" s="1"/>
  <c r="B9" i="155"/>
  <c r="A9" i="155"/>
  <c r="L8" i="155"/>
  <c r="K8" i="155"/>
  <c r="H8" i="155"/>
  <c r="B8" i="155"/>
  <c r="A8" i="155"/>
  <c r="K7" i="155"/>
  <c r="L7" i="155" s="1"/>
  <c r="H7" i="155"/>
  <c r="B7" i="155"/>
  <c r="A7" i="155"/>
  <c r="K6" i="155"/>
  <c r="H6" i="155"/>
  <c r="B6" i="155"/>
  <c r="L6" i="155" s="1"/>
  <c r="A6" i="155"/>
  <c r="K5" i="155"/>
  <c r="L5" i="155" s="1"/>
  <c r="H5" i="155"/>
  <c r="B5" i="155"/>
  <c r="A5" i="155"/>
  <c r="H4" i="155"/>
  <c r="K4" i="155" s="1"/>
  <c r="B4" i="155"/>
  <c r="A4" i="155"/>
  <c r="H3" i="155"/>
  <c r="K3" i="155" s="1"/>
  <c r="B3" i="155"/>
  <c r="L3" i="155" s="1"/>
  <c r="A3" i="155"/>
  <c r="B30" i="144"/>
  <c r="K19" i="144"/>
  <c r="L19" i="144" s="1"/>
  <c r="K18" i="144"/>
  <c r="L18" i="144" s="1"/>
  <c r="K17" i="144"/>
  <c r="L17" i="144" s="1"/>
  <c r="H17" i="144"/>
  <c r="H16" i="144"/>
  <c r="K16" i="144" s="1"/>
  <c r="L16" i="144" s="1"/>
  <c r="K15" i="144"/>
  <c r="L15" i="144" s="1"/>
  <c r="H15" i="144"/>
  <c r="H14" i="144"/>
  <c r="K14" i="144" s="1"/>
  <c r="B14" i="144"/>
  <c r="A14" i="144"/>
  <c r="H13" i="144"/>
  <c r="K13" i="144" s="1"/>
  <c r="B13" i="144"/>
  <c r="A13" i="144"/>
  <c r="H12" i="144"/>
  <c r="K12" i="144" s="1"/>
  <c r="L12" i="144" s="1"/>
  <c r="B12" i="144"/>
  <c r="A12" i="144"/>
  <c r="H11" i="144"/>
  <c r="K11" i="144" s="1"/>
  <c r="B11" i="144"/>
  <c r="L11" i="144" s="1"/>
  <c r="A11" i="144"/>
  <c r="H10" i="144"/>
  <c r="K10" i="144" s="1"/>
  <c r="L10" i="144" s="1"/>
  <c r="B10" i="144"/>
  <c r="A10" i="144"/>
  <c r="K9" i="144"/>
  <c r="H9" i="144"/>
  <c r="B9" i="144"/>
  <c r="L9" i="144" s="1"/>
  <c r="A9" i="144"/>
  <c r="H8" i="144"/>
  <c r="K8" i="144" s="1"/>
  <c r="B8" i="144"/>
  <c r="A8" i="144"/>
  <c r="K7" i="144"/>
  <c r="H7" i="144"/>
  <c r="B7" i="144"/>
  <c r="L7" i="144" s="1"/>
  <c r="A7" i="144"/>
  <c r="H6" i="144"/>
  <c r="K6" i="144" s="1"/>
  <c r="L6" i="144" s="1"/>
  <c r="B6" i="144"/>
  <c r="A6" i="144"/>
  <c r="K5" i="144"/>
  <c r="H5" i="144"/>
  <c r="B5" i="144"/>
  <c r="L5" i="144" s="1"/>
  <c r="A5" i="144"/>
  <c r="H4" i="144"/>
  <c r="K4" i="144" s="1"/>
  <c r="B4" i="144"/>
  <c r="L4" i="144" s="1"/>
  <c r="A4" i="144"/>
  <c r="K3" i="144"/>
  <c r="L3" i="144" s="1"/>
  <c r="H3" i="144"/>
  <c r="B3" i="144"/>
  <c r="A3" i="144"/>
  <c r="B30" i="143"/>
  <c r="K19" i="143"/>
  <c r="L19" i="143" s="1"/>
  <c r="K18" i="143"/>
  <c r="L18" i="143" s="1"/>
  <c r="H17" i="143"/>
  <c r="K17" i="143" s="1"/>
  <c r="L17" i="143" s="1"/>
  <c r="H16" i="143"/>
  <c r="K16" i="143" s="1"/>
  <c r="L16" i="143" s="1"/>
  <c r="K15" i="143"/>
  <c r="L15" i="143" s="1"/>
  <c r="H15" i="143"/>
  <c r="K14" i="143"/>
  <c r="H14" i="143"/>
  <c r="B14" i="143"/>
  <c r="L14" i="143" s="1"/>
  <c r="A14" i="143"/>
  <c r="H13" i="143"/>
  <c r="K13" i="143" s="1"/>
  <c r="B13" i="143"/>
  <c r="L13" i="143" s="1"/>
  <c r="A13" i="143"/>
  <c r="H12" i="143"/>
  <c r="K12" i="143" s="1"/>
  <c r="L12" i="143" s="1"/>
  <c r="B12" i="143"/>
  <c r="A12" i="143"/>
  <c r="H11" i="143"/>
  <c r="K11" i="143" s="1"/>
  <c r="B11" i="143"/>
  <c r="L11" i="143" s="1"/>
  <c r="A11" i="143"/>
  <c r="H10" i="143"/>
  <c r="K10" i="143" s="1"/>
  <c r="L10" i="143" s="1"/>
  <c r="B10" i="143"/>
  <c r="A10" i="143"/>
  <c r="K9" i="143"/>
  <c r="H9" i="143"/>
  <c r="B9" i="143"/>
  <c r="A9" i="143"/>
  <c r="H8" i="143"/>
  <c r="K8" i="143" s="1"/>
  <c r="B8" i="143"/>
  <c r="L8" i="143" s="1"/>
  <c r="A8" i="143"/>
  <c r="K7" i="143"/>
  <c r="L7" i="143" s="1"/>
  <c r="H7" i="143"/>
  <c r="B7" i="143"/>
  <c r="A7" i="143"/>
  <c r="H6" i="143"/>
  <c r="K6" i="143" s="1"/>
  <c r="B6" i="143"/>
  <c r="L6" i="143" s="1"/>
  <c r="A6" i="143"/>
  <c r="K5" i="143"/>
  <c r="H5" i="143"/>
  <c r="B5" i="143"/>
  <c r="L5" i="143" s="1"/>
  <c r="A5" i="143"/>
  <c r="H4" i="143"/>
  <c r="K4" i="143" s="1"/>
  <c r="L4" i="143" s="1"/>
  <c r="B4" i="143"/>
  <c r="A4" i="143"/>
  <c r="H3" i="143"/>
  <c r="K3" i="143" s="1"/>
  <c r="L3" i="143" s="1"/>
  <c r="B3" i="143"/>
  <c r="A3" i="143"/>
  <c r="B30" i="142"/>
  <c r="L19" i="142"/>
  <c r="K19" i="142"/>
  <c r="L18" i="142"/>
  <c r="K18" i="142"/>
  <c r="K17" i="142"/>
  <c r="L17" i="142" s="1"/>
  <c r="H17" i="142"/>
  <c r="H16" i="142"/>
  <c r="K16" i="142" s="1"/>
  <c r="L16" i="142" s="1"/>
  <c r="K15" i="142"/>
  <c r="L15" i="142" s="1"/>
  <c r="H15" i="142"/>
  <c r="K14" i="142"/>
  <c r="H14" i="142"/>
  <c r="B14" i="142"/>
  <c r="L14" i="142" s="1"/>
  <c r="A14" i="142"/>
  <c r="L13" i="142"/>
  <c r="K13" i="142"/>
  <c r="H13" i="142"/>
  <c r="B13" i="142"/>
  <c r="A13" i="142"/>
  <c r="H12" i="142"/>
  <c r="K12" i="142" s="1"/>
  <c r="B12" i="142"/>
  <c r="A12" i="142"/>
  <c r="H11" i="142"/>
  <c r="K11" i="142" s="1"/>
  <c r="B11" i="142"/>
  <c r="L11" i="142" s="1"/>
  <c r="A11" i="142"/>
  <c r="L10" i="142"/>
  <c r="K10" i="142"/>
  <c r="H10" i="142"/>
  <c r="B10" i="142"/>
  <c r="A10" i="142"/>
  <c r="K9" i="142"/>
  <c r="H9" i="142"/>
  <c r="B9" i="142"/>
  <c r="L9" i="142" s="1"/>
  <c r="A9" i="142"/>
  <c r="H8" i="142"/>
  <c r="K8" i="142" s="1"/>
  <c r="L8" i="142" s="1"/>
  <c r="B8" i="142"/>
  <c r="A8" i="142"/>
  <c r="K7" i="142"/>
  <c r="H7" i="142"/>
  <c r="B7" i="142"/>
  <c r="L7" i="142" s="1"/>
  <c r="A7" i="142"/>
  <c r="H6" i="142"/>
  <c r="K6" i="142" s="1"/>
  <c r="L6" i="142" s="1"/>
  <c r="B6" i="142"/>
  <c r="A6" i="142"/>
  <c r="K5" i="142"/>
  <c r="L5" i="142" s="1"/>
  <c r="H5" i="142"/>
  <c r="B5" i="142"/>
  <c r="A5" i="142"/>
  <c r="H4" i="142"/>
  <c r="K4" i="142" s="1"/>
  <c r="B4" i="142"/>
  <c r="A4" i="142"/>
  <c r="K3" i="142"/>
  <c r="H3" i="142"/>
  <c r="B3" i="142"/>
  <c r="L3" i="142" s="1"/>
  <c r="A3" i="142"/>
  <c r="B30" i="139"/>
  <c r="L19" i="139"/>
  <c r="K19" i="139"/>
  <c r="L18" i="139"/>
  <c r="K18" i="139"/>
  <c r="H17" i="139"/>
  <c r="K17" i="139" s="1"/>
  <c r="L17" i="139" s="1"/>
  <c r="K16" i="139"/>
  <c r="L16" i="139" s="1"/>
  <c r="H16" i="139"/>
  <c r="K15" i="139"/>
  <c r="L15" i="139" s="1"/>
  <c r="H15" i="139"/>
  <c r="K14" i="139"/>
  <c r="H14" i="139"/>
  <c r="B14" i="139"/>
  <c r="L14" i="139" s="1"/>
  <c r="A14" i="139"/>
  <c r="L13" i="139"/>
  <c r="K13" i="139"/>
  <c r="H13" i="139"/>
  <c r="B13" i="139"/>
  <c r="A13" i="139"/>
  <c r="K12" i="139"/>
  <c r="H12" i="139"/>
  <c r="B12" i="139"/>
  <c r="L12" i="139" s="1"/>
  <c r="A12" i="139"/>
  <c r="H11" i="139"/>
  <c r="K11" i="139" s="1"/>
  <c r="L11" i="139" s="1"/>
  <c r="B11" i="139"/>
  <c r="A11" i="139"/>
  <c r="K10" i="139"/>
  <c r="L10" i="139" s="1"/>
  <c r="H10" i="139"/>
  <c r="B10" i="139"/>
  <c r="A10" i="139"/>
  <c r="H9" i="139"/>
  <c r="K9" i="139" s="1"/>
  <c r="B9" i="139"/>
  <c r="A9" i="139"/>
  <c r="L8" i="139"/>
  <c r="K8" i="139"/>
  <c r="H8" i="139"/>
  <c r="B8" i="139"/>
  <c r="A8" i="139"/>
  <c r="H7" i="139"/>
  <c r="K7" i="139" s="1"/>
  <c r="L7" i="139" s="1"/>
  <c r="B7" i="139"/>
  <c r="A7" i="139"/>
  <c r="K6" i="139"/>
  <c r="H6" i="139"/>
  <c r="B6" i="139"/>
  <c r="L6" i="139" s="1"/>
  <c r="A6" i="139"/>
  <c r="K5" i="139"/>
  <c r="L5" i="139" s="1"/>
  <c r="H5" i="139"/>
  <c r="B5" i="139"/>
  <c r="A5" i="139"/>
  <c r="K4" i="139"/>
  <c r="H4" i="139"/>
  <c r="B4" i="139"/>
  <c r="L4" i="139" s="1"/>
  <c r="A4" i="139"/>
  <c r="H3" i="139"/>
  <c r="K3" i="139" s="1"/>
  <c r="L3" i="139" s="1"/>
  <c r="B3" i="139"/>
  <c r="A3" i="139"/>
  <c r="B30" i="138"/>
  <c r="K19" i="138"/>
  <c r="L19" i="138" s="1"/>
  <c r="K18" i="138"/>
  <c r="L18" i="138" s="1"/>
  <c r="H17" i="138"/>
  <c r="K17" i="138" s="1"/>
  <c r="L17" i="138" s="1"/>
  <c r="H16" i="138"/>
  <c r="K16" i="138" s="1"/>
  <c r="L16" i="138" s="1"/>
  <c r="K15" i="138"/>
  <c r="L15" i="138" s="1"/>
  <c r="H15" i="138"/>
  <c r="H14" i="138"/>
  <c r="K14" i="138" s="1"/>
  <c r="B14" i="138"/>
  <c r="A14" i="138"/>
  <c r="H13" i="138"/>
  <c r="K13" i="138" s="1"/>
  <c r="L13" i="138" s="1"/>
  <c r="B13" i="138"/>
  <c r="A13" i="138"/>
  <c r="H12" i="138"/>
  <c r="K12" i="138" s="1"/>
  <c r="B12" i="138"/>
  <c r="A12" i="138"/>
  <c r="H11" i="138"/>
  <c r="K11" i="138" s="1"/>
  <c r="B11" i="138"/>
  <c r="L11" i="138" s="1"/>
  <c r="A11" i="138"/>
  <c r="H10" i="138"/>
  <c r="K10" i="138" s="1"/>
  <c r="L10" i="138" s="1"/>
  <c r="B10" i="138"/>
  <c r="A10" i="138"/>
  <c r="H9" i="138"/>
  <c r="K9" i="138" s="1"/>
  <c r="B9" i="138"/>
  <c r="A9" i="138"/>
  <c r="H8" i="138"/>
  <c r="K8" i="138" s="1"/>
  <c r="L8" i="138" s="1"/>
  <c r="B8" i="138"/>
  <c r="A8" i="138"/>
  <c r="K7" i="138"/>
  <c r="L7" i="138" s="1"/>
  <c r="H7" i="138"/>
  <c r="B7" i="138"/>
  <c r="A7" i="138"/>
  <c r="K6" i="138"/>
  <c r="H6" i="138"/>
  <c r="B6" i="138"/>
  <c r="L6" i="138" s="1"/>
  <c r="A6" i="138"/>
  <c r="K5" i="138"/>
  <c r="H5" i="138"/>
  <c r="B5" i="138"/>
  <c r="L5" i="138" s="1"/>
  <c r="A5" i="138"/>
  <c r="H4" i="138"/>
  <c r="K4" i="138" s="1"/>
  <c r="B4" i="138"/>
  <c r="A4" i="138"/>
  <c r="H3" i="138"/>
  <c r="K3" i="138" s="1"/>
  <c r="L3" i="138" s="1"/>
  <c r="B3" i="138"/>
  <c r="A3" i="138"/>
  <c r="B30" i="137"/>
  <c r="K19" i="137"/>
  <c r="L19" i="137" s="1"/>
  <c r="L18" i="137"/>
  <c r="K18" i="137"/>
  <c r="H17" i="137"/>
  <c r="K17" i="137" s="1"/>
  <c r="L17" i="137" s="1"/>
  <c r="H16" i="137"/>
  <c r="K16" i="137" s="1"/>
  <c r="L16" i="137" s="1"/>
  <c r="K15" i="137"/>
  <c r="L15" i="137" s="1"/>
  <c r="H15" i="137"/>
  <c r="K14" i="137"/>
  <c r="H14" i="137"/>
  <c r="B14" i="137"/>
  <c r="L14" i="137" s="1"/>
  <c r="A14" i="137"/>
  <c r="H13" i="137"/>
  <c r="K13" i="137" s="1"/>
  <c r="L13" i="137" s="1"/>
  <c r="B13" i="137"/>
  <c r="A13" i="137"/>
  <c r="H12" i="137"/>
  <c r="K12" i="137" s="1"/>
  <c r="L12" i="137" s="1"/>
  <c r="B12" i="137"/>
  <c r="A12" i="137"/>
  <c r="H11" i="137"/>
  <c r="K11" i="137" s="1"/>
  <c r="B11" i="137"/>
  <c r="A11" i="137"/>
  <c r="K10" i="137"/>
  <c r="H10" i="137"/>
  <c r="B10" i="137"/>
  <c r="L10" i="137" s="1"/>
  <c r="A10" i="137"/>
  <c r="H9" i="137"/>
  <c r="K9" i="137" s="1"/>
  <c r="B9" i="137"/>
  <c r="L9" i="137" s="1"/>
  <c r="A9" i="137"/>
  <c r="H8" i="137"/>
  <c r="K8" i="137" s="1"/>
  <c r="B8" i="137"/>
  <c r="A8" i="137"/>
  <c r="H7" i="137"/>
  <c r="K7" i="137" s="1"/>
  <c r="B7" i="137"/>
  <c r="L7" i="137" s="1"/>
  <c r="A7" i="137"/>
  <c r="H6" i="137"/>
  <c r="K6" i="137" s="1"/>
  <c r="B6" i="137"/>
  <c r="A6" i="137"/>
  <c r="K5" i="137"/>
  <c r="H5" i="137"/>
  <c r="B5" i="137"/>
  <c r="L5" i="137" s="1"/>
  <c r="A5" i="137"/>
  <c r="H4" i="137"/>
  <c r="K4" i="137" s="1"/>
  <c r="B4" i="137"/>
  <c r="L4" i="137" s="1"/>
  <c r="A4" i="137"/>
  <c r="H3" i="137"/>
  <c r="K3" i="137" s="1"/>
  <c r="L3" i="137" s="1"/>
  <c r="B3" i="137"/>
  <c r="A3" i="137"/>
  <c r="B30" i="136"/>
  <c r="K19" i="136"/>
  <c r="L19" i="136" s="1"/>
  <c r="K18" i="136"/>
  <c r="L18" i="136" s="1"/>
  <c r="L17" i="136"/>
  <c r="K17" i="136"/>
  <c r="H17" i="136"/>
  <c r="K16" i="136"/>
  <c r="L16" i="136" s="1"/>
  <c r="H16" i="136"/>
  <c r="K15" i="136"/>
  <c r="L15" i="136" s="1"/>
  <c r="H15" i="136"/>
  <c r="K14" i="136"/>
  <c r="H14" i="136"/>
  <c r="B14" i="136"/>
  <c r="L14" i="136" s="1"/>
  <c r="A14" i="136"/>
  <c r="K13" i="136"/>
  <c r="L13" i="136" s="1"/>
  <c r="H13" i="136"/>
  <c r="B13" i="136"/>
  <c r="A13" i="136"/>
  <c r="K12" i="136"/>
  <c r="H12" i="136"/>
  <c r="B12" i="136"/>
  <c r="L12" i="136" s="1"/>
  <c r="A12" i="136"/>
  <c r="H11" i="136"/>
  <c r="K11" i="136" s="1"/>
  <c r="B11" i="136"/>
  <c r="A11" i="136"/>
  <c r="H10" i="136"/>
  <c r="K10" i="136" s="1"/>
  <c r="B10" i="136"/>
  <c r="L10" i="136" s="1"/>
  <c r="A10" i="136"/>
  <c r="H9" i="136"/>
  <c r="K9" i="136" s="1"/>
  <c r="B9" i="136"/>
  <c r="A9" i="136"/>
  <c r="H8" i="136"/>
  <c r="K8" i="136" s="1"/>
  <c r="L8" i="136" s="1"/>
  <c r="B8" i="136"/>
  <c r="A8" i="136"/>
  <c r="K7" i="136"/>
  <c r="H7" i="136"/>
  <c r="B7" i="136"/>
  <c r="L7" i="136" s="1"/>
  <c r="A7" i="136"/>
  <c r="L6" i="136"/>
  <c r="K6" i="136"/>
  <c r="H6" i="136"/>
  <c r="B6" i="136"/>
  <c r="A6" i="136"/>
  <c r="K5" i="136"/>
  <c r="L5" i="136" s="1"/>
  <c r="H5" i="136"/>
  <c r="B5" i="136"/>
  <c r="A5" i="136"/>
  <c r="H4" i="136"/>
  <c r="K4" i="136" s="1"/>
  <c r="B4" i="136"/>
  <c r="A4" i="136"/>
  <c r="L3" i="136"/>
  <c r="K3" i="136"/>
  <c r="H3" i="136"/>
  <c r="B3" i="136"/>
  <c r="A3" i="136"/>
  <c r="B30" i="135"/>
  <c r="K19" i="135"/>
  <c r="L19" i="135" s="1"/>
  <c r="L18" i="135"/>
  <c r="K18" i="135"/>
  <c r="K17" i="135"/>
  <c r="L17" i="135" s="1"/>
  <c r="H17" i="135"/>
  <c r="H16" i="135"/>
  <c r="K16" i="135" s="1"/>
  <c r="L16" i="135" s="1"/>
  <c r="K15" i="135"/>
  <c r="L15" i="135" s="1"/>
  <c r="H15" i="135"/>
  <c r="H14" i="135"/>
  <c r="K14" i="135" s="1"/>
  <c r="B14" i="135"/>
  <c r="A14" i="135"/>
  <c r="L13" i="135"/>
  <c r="K13" i="135"/>
  <c r="H13" i="135"/>
  <c r="B13" i="135"/>
  <c r="A13" i="135"/>
  <c r="H12" i="135"/>
  <c r="K12" i="135" s="1"/>
  <c r="B12" i="135"/>
  <c r="L12" i="135" s="1"/>
  <c r="A12" i="135"/>
  <c r="H11" i="135"/>
  <c r="K11" i="135" s="1"/>
  <c r="B11" i="135"/>
  <c r="A11" i="135"/>
  <c r="L10" i="135"/>
  <c r="K10" i="135"/>
  <c r="H10" i="135"/>
  <c r="B10" i="135"/>
  <c r="A10" i="135"/>
  <c r="K9" i="135"/>
  <c r="H9" i="135"/>
  <c r="B9" i="135"/>
  <c r="L9" i="135" s="1"/>
  <c r="A9" i="135"/>
  <c r="H8" i="135"/>
  <c r="K8" i="135" s="1"/>
  <c r="L8" i="135" s="1"/>
  <c r="B8" i="135"/>
  <c r="A8" i="135"/>
  <c r="K7" i="135"/>
  <c r="L7" i="135" s="1"/>
  <c r="H7" i="135"/>
  <c r="B7" i="135"/>
  <c r="A7" i="135"/>
  <c r="H6" i="135"/>
  <c r="K6" i="135" s="1"/>
  <c r="L6" i="135" s="1"/>
  <c r="B6" i="135"/>
  <c r="A6" i="135"/>
  <c r="K5" i="135"/>
  <c r="L5" i="135" s="1"/>
  <c r="H5" i="135"/>
  <c r="B5" i="135"/>
  <c r="A5" i="135"/>
  <c r="H4" i="135"/>
  <c r="K4" i="135" s="1"/>
  <c r="B4" i="135"/>
  <c r="L4" i="135" s="1"/>
  <c r="A4" i="135"/>
  <c r="K3" i="135"/>
  <c r="H3" i="135"/>
  <c r="B3" i="135"/>
  <c r="L3" i="135" s="1"/>
  <c r="A3" i="135"/>
  <c r="B30" i="134"/>
  <c r="L19" i="134"/>
  <c r="K19" i="134"/>
  <c r="L18" i="134"/>
  <c r="K18" i="134"/>
  <c r="H17" i="134"/>
  <c r="K17" i="134" s="1"/>
  <c r="L17" i="134" s="1"/>
  <c r="H16" i="134"/>
  <c r="K16" i="134" s="1"/>
  <c r="L16" i="134" s="1"/>
  <c r="H15" i="134"/>
  <c r="K15" i="134" s="1"/>
  <c r="L15" i="134" s="1"/>
  <c r="H14" i="134"/>
  <c r="K14" i="134" s="1"/>
  <c r="B14" i="134"/>
  <c r="A14" i="134"/>
  <c r="H13" i="134"/>
  <c r="K13" i="134" s="1"/>
  <c r="L13" i="134" s="1"/>
  <c r="B13" i="134"/>
  <c r="A13" i="134"/>
  <c r="H12" i="134"/>
  <c r="K12" i="134" s="1"/>
  <c r="B12" i="134"/>
  <c r="L12" i="134" s="1"/>
  <c r="A12" i="134"/>
  <c r="H11" i="134"/>
  <c r="K11" i="134" s="1"/>
  <c r="L11" i="134" s="1"/>
  <c r="B11" i="134"/>
  <c r="A11" i="134"/>
  <c r="K10" i="134"/>
  <c r="L10" i="134" s="1"/>
  <c r="H10" i="134"/>
  <c r="B10" i="134"/>
  <c r="A10" i="134"/>
  <c r="K9" i="134"/>
  <c r="H9" i="134"/>
  <c r="B9" i="134"/>
  <c r="A9" i="134"/>
  <c r="K8" i="134"/>
  <c r="L8" i="134" s="1"/>
  <c r="H8" i="134"/>
  <c r="B8" i="134"/>
  <c r="A8" i="134"/>
  <c r="H7" i="134"/>
  <c r="K7" i="134" s="1"/>
  <c r="L7" i="134" s="1"/>
  <c r="B7" i="134"/>
  <c r="A7" i="134"/>
  <c r="H6" i="134"/>
  <c r="K6" i="134" s="1"/>
  <c r="L6" i="134" s="1"/>
  <c r="B6" i="134"/>
  <c r="A6" i="134"/>
  <c r="H5" i="134"/>
  <c r="K5" i="134" s="1"/>
  <c r="L5" i="134" s="1"/>
  <c r="B5" i="134"/>
  <c r="A5" i="134"/>
  <c r="K4" i="134"/>
  <c r="H4" i="134"/>
  <c r="B4" i="134"/>
  <c r="L4" i="134" s="1"/>
  <c r="A4" i="134"/>
  <c r="H3" i="134"/>
  <c r="K3" i="134" s="1"/>
  <c r="B3" i="134"/>
  <c r="A3" i="134"/>
  <c r="B30" i="133"/>
  <c r="K19" i="133"/>
  <c r="L19" i="133" s="1"/>
  <c r="K18" i="133"/>
  <c r="L18" i="133" s="1"/>
  <c r="K17" i="133"/>
  <c r="L17" i="133" s="1"/>
  <c r="H17" i="133"/>
  <c r="H16" i="133"/>
  <c r="K16" i="133" s="1"/>
  <c r="L16" i="133" s="1"/>
  <c r="K15" i="133"/>
  <c r="L15" i="133" s="1"/>
  <c r="H15" i="133"/>
  <c r="H14" i="133"/>
  <c r="K14" i="133" s="1"/>
  <c r="L14" i="133" s="1"/>
  <c r="B14" i="133"/>
  <c r="A14" i="133"/>
  <c r="K13" i="133"/>
  <c r="L13" i="133" s="1"/>
  <c r="H13" i="133"/>
  <c r="B13" i="133"/>
  <c r="A13" i="133"/>
  <c r="H12" i="133"/>
  <c r="K12" i="133" s="1"/>
  <c r="B12" i="133"/>
  <c r="A12" i="133"/>
  <c r="H11" i="133"/>
  <c r="K11" i="133" s="1"/>
  <c r="B11" i="133"/>
  <c r="L11" i="133" s="1"/>
  <c r="A11" i="133"/>
  <c r="H10" i="133"/>
  <c r="K10" i="133" s="1"/>
  <c r="L10" i="133" s="1"/>
  <c r="B10" i="133"/>
  <c r="A10" i="133"/>
  <c r="K9" i="133"/>
  <c r="H9" i="133"/>
  <c r="B9" i="133"/>
  <c r="L9" i="133" s="1"/>
  <c r="A9" i="133"/>
  <c r="H8" i="133"/>
  <c r="K8" i="133" s="1"/>
  <c r="L8" i="133" s="1"/>
  <c r="B8" i="133"/>
  <c r="A8" i="133"/>
  <c r="K7" i="133"/>
  <c r="H7" i="133"/>
  <c r="B7" i="133"/>
  <c r="L7" i="133" s="1"/>
  <c r="A7" i="133"/>
  <c r="L6" i="133"/>
  <c r="K6" i="133"/>
  <c r="H6" i="133"/>
  <c r="B6" i="133"/>
  <c r="A6" i="133"/>
  <c r="K5" i="133"/>
  <c r="L5" i="133" s="1"/>
  <c r="H5" i="133"/>
  <c r="B5" i="133"/>
  <c r="A5" i="133"/>
  <c r="H4" i="133"/>
  <c r="K4" i="133" s="1"/>
  <c r="B4" i="133"/>
  <c r="L4" i="133" s="1"/>
  <c r="A4" i="133"/>
  <c r="K3" i="133"/>
  <c r="H3" i="133"/>
  <c r="B3" i="133"/>
  <c r="L3" i="133" s="1"/>
  <c r="A3" i="133"/>
  <c r="B30" i="126"/>
  <c r="L19" i="126"/>
  <c r="K19" i="126"/>
  <c r="K18" i="126"/>
  <c r="L18" i="126" s="1"/>
  <c r="H17" i="126"/>
  <c r="K17" i="126" s="1"/>
  <c r="L17" i="126" s="1"/>
  <c r="K16" i="126"/>
  <c r="L16" i="126" s="1"/>
  <c r="H16" i="126"/>
  <c r="K15" i="126"/>
  <c r="L15" i="126" s="1"/>
  <c r="H15" i="126"/>
  <c r="H14" i="126"/>
  <c r="K14" i="126" s="1"/>
  <c r="B14" i="126"/>
  <c r="A14" i="126"/>
  <c r="K13" i="126"/>
  <c r="L13" i="126" s="1"/>
  <c r="H13" i="126"/>
  <c r="B13" i="126"/>
  <c r="A13" i="126"/>
  <c r="K12" i="126"/>
  <c r="H12" i="126"/>
  <c r="B12" i="126"/>
  <c r="L12" i="126" s="1"/>
  <c r="A12" i="126"/>
  <c r="H11" i="126"/>
  <c r="K11" i="126" s="1"/>
  <c r="L11" i="126" s="1"/>
  <c r="B11" i="126"/>
  <c r="A11" i="126"/>
  <c r="H10" i="126"/>
  <c r="K10" i="126" s="1"/>
  <c r="L10" i="126" s="1"/>
  <c r="B10" i="126"/>
  <c r="A10" i="126"/>
  <c r="H9" i="126"/>
  <c r="K9" i="126" s="1"/>
  <c r="B9" i="126"/>
  <c r="A9" i="126"/>
  <c r="L8" i="126"/>
  <c r="K8" i="126"/>
  <c r="H8" i="126"/>
  <c r="B8" i="126"/>
  <c r="A8" i="126"/>
  <c r="L7" i="126"/>
  <c r="K7" i="126"/>
  <c r="H7" i="126"/>
  <c r="B7" i="126"/>
  <c r="A7" i="126"/>
  <c r="K6" i="126"/>
  <c r="H6" i="126"/>
  <c r="B6" i="126"/>
  <c r="L6" i="126" s="1"/>
  <c r="A6" i="126"/>
  <c r="K5" i="126"/>
  <c r="L5" i="126" s="1"/>
  <c r="H5" i="126"/>
  <c r="B5" i="126"/>
  <c r="A5" i="126"/>
  <c r="K4" i="126"/>
  <c r="L4" i="126" s="1"/>
  <c r="H4" i="126"/>
  <c r="B4" i="126"/>
  <c r="A4" i="126"/>
  <c r="H3" i="126"/>
  <c r="K3" i="126" s="1"/>
  <c r="B3" i="126"/>
  <c r="A3" i="126"/>
  <c r="B30" i="125"/>
  <c r="K19" i="125"/>
  <c r="L19" i="125" s="1"/>
  <c r="K18" i="125"/>
  <c r="L18" i="125" s="1"/>
  <c r="K17" i="125"/>
  <c r="L17" i="125" s="1"/>
  <c r="H17" i="125"/>
  <c r="H16" i="125"/>
  <c r="K16" i="125" s="1"/>
  <c r="L16" i="125" s="1"/>
  <c r="K15" i="125"/>
  <c r="L15" i="125" s="1"/>
  <c r="H15" i="125"/>
  <c r="H14" i="125"/>
  <c r="K14" i="125" s="1"/>
  <c r="B14" i="125"/>
  <c r="A14" i="125"/>
  <c r="K13" i="125"/>
  <c r="H13" i="125"/>
  <c r="B13" i="125"/>
  <c r="L13" i="125" s="1"/>
  <c r="A13" i="125"/>
  <c r="H12" i="125"/>
  <c r="K12" i="125" s="1"/>
  <c r="L12" i="125" s="1"/>
  <c r="B12" i="125"/>
  <c r="A12" i="125"/>
  <c r="H11" i="125"/>
  <c r="K11" i="125" s="1"/>
  <c r="B11" i="125"/>
  <c r="L11" i="125" s="1"/>
  <c r="A11" i="125"/>
  <c r="H10" i="125"/>
  <c r="K10" i="125" s="1"/>
  <c r="B10" i="125"/>
  <c r="A10" i="125"/>
  <c r="K9" i="125"/>
  <c r="H9" i="125"/>
  <c r="B9" i="125"/>
  <c r="L9" i="125" s="1"/>
  <c r="A9" i="125"/>
  <c r="H8" i="125"/>
  <c r="K8" i="125" s="1"/>
  <c r="B8" i="125"/>
  <c r="L8" i="125" s="1"/>
  <c r="A8" i="125"/>
  <c r="K7" i="125"/>
  <c r="H7" i="125"/>
  <c r="B7" i="125"/>
  <c r="L7" i="125" s="1"/>
  <c r="A7" i="125"/>
  <c r="H6" i="125"/>
  <c r="K6" i="125" s="1"/>
  <c r="L6" i="125" s="1"/>
  <c r="B6" i="125"/>
  <c r="A6" i="125"/>
  <c r="K5" i="125"/>
  <c r="H5" i="125"/>
  <c r="B5" i="125"/>
  <c r="L5" i="125" s="1"/>
  <c r="A5" i="125"/>
  <c r="H4" i="125"/>
  <c r="K4" i="125" s="1"/>
  <c r="L4" i="125" s="1"/>
  <c r="B4" i="125"/>
  <c r="A4" i="125"/>
  <c r="K3" i="125"/>
  <c r="L3" i="125" s="1"/>
  <c r="H3" i="125"/>
  <c r="B3" i="125"/>
  <c r="A3" i="125"/>
  <c r="B30" i="124"/>
  <c r="K19" i="124"/>
  <c r="L19" i="124" s="1"/>
  <c r="L18" i="124"/>
  <c r="K18" i="124"/>
  <c r="H17" i="124"/>
  <c r="K17" i="124" s="1"/>
  <c r="L17" i="124" s="1"/>
  <c r="H16" i="124"/>
  <c r="K16" i="124" s="1"/>
  <c r="L16" i="124" s="1"/>
  <c r="K15" i="124"/>
  <c r="L15" i="124" s="1"/>
  <c r="H15" i="124"/>
  <c r="K14" i="124"/>
  <c r="H14" i="124"/>
  <c r="B14" i="124"/>
  <c r="L14" i="124" s="1"/>
  <c r="A14" i="124"/>
  <c r="L13" i="124"/>
  <c r="K13" i="124"/>
  <c r="H13" i="124"/>
  <c r="B13" i="124"/>
  <c r="A13" i="124"/>
  <c r="H12" i="124"/>
  <c r="K12" i="124" s="1"/>
  <c r="B12" i="124"/>
  <c r="A12" i="124"/>
  <c r="H11" i="124"/>
  <c r="K11" i="124" s="1"/>
  <c r="B11" i="124"/>
  <c r="A11" i="124"/>
  <c r="K10" i="124"/>
  <c r="L10" i="124" s="1"/>
  <c r="H10" i="124"/>
  <c r="B10" i="124"/>
  <c r="A10" i="124"/>
  <c r="K9" i="124"/>
  <c r="H9" i="124"/>
  <c r="B9" i="124"/>
  <c r="L9" i="124" s="1"/>
  <c r="A9" i="124"/>
  <c r="H8" i="124"/>
  <c r="K8" i="124" s="1"/>
  <c r="L8" i="124" s="1"/>
  <c r="B8" i="124"/>
  <c r="A8" i="124"/>
  <c r="H7" i="124"/>
  <c r="K7" i="124" s="1"/>
  <c r="L7" i="124" s="1"/>
  <c r="B7" i="124"/>
  <c r="A7" i="124"/>
  <c r="H6" i="124"/>
  <c r="K6" i="124" s="1"/>
  <c r="L6" i="124" s="1"/>
  <c r="B6" i="124"/>
  <c r="A6" i="124"/>
  <c r="K5" i="124"/>
  <c r="L5" i="124" s="1"/>
  <c r="H5" i="124"/>
  <c r="B5" i="124"/>
  <c r="A5" i="124"/>
  <c r="H4" i="124"/>
  <c r="K4" i="124" s="1"/>
  <c r="B4" i="124"/>
  <c r="L4" i="124" s="1"/>
  <c r="A4" i="124"/>
  <c r="K3" i="124"/>
  <c r="H3" i="124"/>
  <c r="B3" i="124"/>
  <c r="L3" i="124" s="1"/>
  <c r="A3" i="124"/>
  <c r="B30" i="123"/>
  <c r="L19" i="123"/>
  <c r="K19" i="123"/>
  <c r="L18" i="123"/>
  <c r="K18" i="123"/>
  <c r="L17" i="123"/>
  <c r="K17" i="123"/>
  <c r="H17" i="123"/>
  <c r="K16" i="123"/>
  <c r="L16" i="123" s="1"/>
  <c r="H16" i="123"/>
  <c r="K15" i="123"/>
  <c r="L15" i="123" s="1"/>
  <c r="H15" i="123"/>
  <c r="H14" i="123"/>
  <c r="K14" i="123" s="1"/>
  <c r="B14" i="123"/>
  <c r="L14" i="123" s="1"/>
  <c r="A14" i="123"/>
  <c r="H13" i="123"/>
  <c r="K13" i="123" s="1"/>
  <c r="L13" i="123" s="1"/>
  <c r="B13" i="123"/>
  <c r="A13" i="123"/>
  <c r="K12" i="123"/>
  <c r="H12" i="123"/>
  <c r="B12" i="123"/>
  <c r="L12" i="123" s="1"/>
  <c r="A12" i="123"/>
  <c r="H11" i="123"/>
  <c r="K11" i="123" s="1"/>
  <c r="B11" i="123"/>
  <c r="A11" i="123"/>
  <c r="K10" i="123"/>
  <c r="H10" i="123"/>
  <c r="B10" i="123"/>
  <c r="L10" i="123" s="1"/>
  <c r="A10" i="123"/>
  <c r="H9" i="123"/>
  <c r="K9" i="123" s="1"/>
  <c r="B9" i="123"/>
  <c r="A9" i="123"/>
  <c r="H8" i="123"/>
  <c r="K8" i="123" s="1"/>
  <c r="L8" i="123" s="1"/>
  <c r="B8" i="123"/>
  <c r="A8" i="123"/>
  <c r="H7" i="123"/>
  <c r="K7" i="123" s="1"/>
  <c r="L7" i="123" s="1"/>
  <c r="B7" i="123"/>
  <c r="A7" i="123"/>
  <c r="L6" i="123"/>
  <c r="K6" i="123"/>
  <c r="H6" i="123"/>
  <c r="B6" i="123"/>
  <c r="A6" i="123"/>
  <c r="K5" i="123"/>
  <c r="L5" i="123" s="1"/>
  <c r="H5" i="123"/>
  <c r="B5" i="123"/>
  <c r="A5" i="123"/>
  <c r="K4" i="123"/>
  <c r="H4" i="123"/>
  <c r="B4" i="123"/>
  <c r="L4" i="123" s="1"/>
  <c r="A4" i="123"/>
  <c r="L3" i="123"/>
  <c r="K3" i="123"/>
  <c r="H3" i="123"/>
  <c r="B3" i="123"/>
  <c r="A3" i="123"/>
  <c r="B30" i="122"/>
  <c r="K19" i="122"/>
  <c r="L19" i="122" s="1"/>
  <c r="K18" i="122"/>
  <c r="L18" i="122" s="1"/>
  <c r="L17" i="122"/>
  <c r="K17" i="122"/>
  <c r="H17" i="122"/>
  <c r="H16" i="122"/>
  <c r="K16" i="122" s="1"/>
  <c r="L16" i="122" s="1"/>
  <c r="K15" i="122"/>
  <c r="L15" i="122" s="1"/>
  <c r="H15" i="122"/>
  <c r="H14" i="122"/>
  <c r="K14" i="122" s="1"/>
  <c r="B14" i="122"/>
  <c r="A14" i="122"/>
  <c r="H13" i="122"/>
  <c r="K13" i="122" s="1"/>
  <c r="B13" i="122"/>
  <c r="A13" i="122"/>
  <c r="H12" i="122"/>
  <c r="K12" i="122" s="1"/>
  <c r="L12" i="122" s="1"/>
  <c r="B12" i="122"/>
  <c r="A12" i="122"/>
  <c r="H11" i="122"/>
  <c r="K11" i="122" s="1"/>
  <c r="B11" i="122"/>
  <c r="A11" i="122"/>
  <c r="H10" i="122"/>
  <c r="K10" i="122" s="1"/>
  <c r="B10" i="122"/>
  <c r="A10" i="122"/>
  <c r="K9" i="122"/>
  <c r="H9" i="122"/>
  <c r="B9" i="122"/>
  <c r="L9" i="122" s="1"/>
  <c r="A9" i="122"/>
  <c r="L8" i="122"/>
  <c r="K8" i="122"/>
  <c r="H8" i="122"/>
  <c r="B8" i="122"/>
  <c r="A8" i="122"/>
  <c r="K7" i="122"/>
  <c r="H7" i="122"/>
  <c r="B7" i="122"/>
  <c r="L7" i="122" s="1"/>
  <c r="A7" i="122"/>
  <c r="L6" i="122"/>
  <c r="K6" i="122"/>
  <c r="H6" i="122"/>
  <c r="B6" i="122"/>
  <c r="A6" i="122"/>
  <c r="K5" i="122"/>
  <c r="H5" i="122"/>
  <c r="B5" i="122"/>
  <c r="L5" i="122" s="1"/>
  <c r="A5" i="122"/>
  <c r="H4" i="122"/>
  <c r="K4" i="122" s="1"/>
  <c r="L4" i="122" s="1"/>
  <c r="B4" i="122"/>
  <c r="A4" i="122"/>
  <c r="L3" i="122"/>
  <c r="K3" i="122"/>
  <c r="H3" i="122"/>
  <c r="B3" i="122"/>
  <c r="A3" i="122"/>
  <c r="B30" i="121"/>
  <c r="L19" i="121"/>
  <c r="K19" i="121"/>
  <c r="K18" i="121"/>
  <c r="L18" i="121" s="1"/>
  <c r="H17" i="121"/>
  <c r="K17" i="121" s="1"/>
  <c r="L17" i="121" s="1"/>
  <c r="K16" i="121"/>
  <c r="L16" i="121" s="1"/>
  <c r="H16" i="121"/>
  <c r="K15" i="121"/>
  <c r="L15" i="121" s="1"/>
  <c r="H15" i="121"/>
  <c r="K14" i="121"/>
  <c r="H14" i="121"/>
  <c r="B14" i="121"/>
  <c r="L14" i="121" s="1"/>
  <c r="A14" i="121"/>
  <c r="H13" i="121"/>
  <c r="K13" i="121" s="1"/>
  <c r="B13" i="121"/>
  <c r="L13" i="121" s="1"/>
  <c r="A13" i="121"/>
  <c r="K12" i="121"/>
  <c r="L12" i="121" s="1"/>
  <c r="H12" i="121"/>
  <c r="B12" i="121"/>
  <c r="A12" i="121"/>
  <c r="H11" i="121"/>
  <c r="K11" i="121" s="1"/>
  <c r="B11" i="121"/>
  <c r="A11" i="121"/>
  <c r="H10" i="121"/>
  <c r="K10" i="121" s="1"/>
  <c r="B10" i="121"/>
  <c r="A10" i="121"/>
  <c r="H9" i="121"/>
  <c r="K9" i="121" s="1"/>
  <c r="B9" i="121"/>
  <c r="A9" i="121"/>
  <c r="H8" i="121"/>
  <c r="K8" i="121" s="1"/>
  <c r="L8" i="121" s="1"/>
  <c r="B8" i="121"/>
  <c r="A8" i="121"/>
  <c r="L7" i="121"/>
  <c r="K7" i="121"/>
  <c r="H7" i="121"/>
  <c r="B7" i="121"/>
  <c r="A7" i="121"/>
  <c r="K6" i="121"/>
  <c r="H6" i="121"/>
  <c r="B6" i="121"/>
  <c r="L6" i="121" s="1"/>
  <c r="A6" i="121"/>
  <c r="K5" i="121"/>
  <c r="H5" i="121"/>
  <c r="B5" i="121"/>
  <c r="L5" i="121" s="1"/>
  <c r="A5" i="121"/>
  <c r="K4" i="121"/>
  <c r="L4" i="121" s="1"/>
  <c r="H4" i="121"/>
  <c r="B4" i="121"/>
  <c r="A4" i="121"/>
  <c r="H3" i="121"/>
  <c r="K3" i="121" s="1"/>
  <c r="L3" i="121" s="1"/>
  <c r="B3" i="121"/>
  <c r="A3" i="121"/>
  <c r="B30" i="120"/>
  <c r="L19" i="120"/>
  <c r="K19" i="120"/>
  <c r="L18" i="120"/>
  <c r="K18" i="120"/>
  <c r="H17" i="120"/>
  <c r="K17" i="120" s="1"/>
  <c r="L17" i="120" s="1"/>
  <c r="K16" i="120"/>
  <c r="L16" i="120" s="1"/>
  <c r="H16" i="120"/>
  <c r="K15" i="120"/>
  <c r="L15" i="120" s="1"/>
  <c r="H15" i="120"/>
  <c r="H14" i="120"/>
  <c r="K14" i="120" s="1"/>
  <c r="B14" i="120"/>
  <c r="L14" i="120" s="1"/>
  <c r="A14" i="120"/>
  <c r="L13" i="120"/>
  <c r="K13" i="120"/>
  <c r="H13" i="120"/>
  <c r="B13" i="120"/>
  <c r="A13" i="120"/>
  <c r="K12" i="120"/>
  <c r="H12" i="120"/>
  <c r="B12" i="120"/>
  <c r="L12" i="120" s="1"/>
  <c r="A12" i="120"/>
  <c r="H11" i="120"/>
  <c r="K11" i="120" s="1"/>
  <c r="B11" i="120"/>
  <c r="A11" i="120"/>
  <c r="L10" i="120"/>
  <c r="K10" i="120"/>
  <c r="H10" i="120"/>
  <c r="B10" i="120"/>
  <c r="A10" i="120"/>
  <c r="H9" i="120"/>
  <c r="K9" i="120" s="1"/>
  <c r="B9" i="120"/>
  <c r="A9" i="120"/>
  <c r="H8" i="120"/>
  <c r="K8" i="120" s="1"/>
  <c r="L8" i="120" s="1"/>
  <c r="B8" i="120"/>
  <c r="A8" i="120"/>
  <c r="L7" i="120"/>
  <c r="K7" i="120"/>
  <c r="H7" i="120"/>
  <c r="B7" i="120"/>
  <c r="A7" i="120"/>
  <c r="K6" i="120"/>
  <c r="H6" i="120"/>
  <c r="B6" i="120"/>
  <c r="L6" i="120" s="1"/>
  <c r="A6" i="120"/>
  <c r="K5" i="120"/>
  <c r="L5" i="120" s="1"/>
  <c r="H5" i="120"/>
  <c r="B5" i="120"/>
  <c r="A5" i="120"/>
  <c r="K4" i="120"/>
  <c r="L4" i="120" s="1"/>
  <c r="H4" i="120"/>
  <c r="B4" i="120"/>
  <c r="A4" i="120"/>
  <c r="H3" i="120"/>
  <c r="K3" i="120" s="1"/>
  <c r="B3" i="120"/>
  <c r="L3" i="120" s="1"/>
  <c r="A3" i="120"/>
  <c r="B30" i="110"/>
  <c r="K19" i="110"/>
  <c r="L19" i="110" s="1"/>
  <c r="K18" i="110"/>
  <c r="L18" i="110" s="1"/>
  <c r="L17" i="110"/>
  <c r="K17" i="110"/>
  <c r="H17" i="110"/>
  <c r="H16" i="110"/>
  <c r="K16" i="110" s="1"/>
  <c r="L16" i="110" s="1"/>
  <c r="K15" i="110"/>
  <c r="L15" i="110" s="1"/>
  <c r="H15" i="110"/>
  <c r="K14" i="110"/>
  <c r="L14" i="110" s="1"/>
  <c r="H14" i="110"/>
  <c r="B14" i="110"/>
  <c r="A14" i="110"/>
  <c r="H13" i="110"/>
  <c r="K13" i="110" s="1"/>
  <c r="L13" i="110" s="1"/>
  <c r="B13" i="110"/>
  <c r="A13" i="110"/>
  <c r="H12" i="110"/>
  <c r="K12" i="110" s="1"/>
  <c r="L12" i="110" s="1"/>
  <c r="B12" i="110"/>
  <c r="A12" i="110"/>
  <c r="H11" i="110"/>
  <c r="K11" i="110" s="1"/>
  <c r="B11" i="110"/>
  <c r="A11" i="110"/>
  <c r="H10" i="110"/>
  <c r="K10" i="110" s="1"/>
  <c r="B10" i="110"/>
  <c r="L10" i="110" s="1"/>
  <c r="A10" i="110"/>
  <c r="K9" i="110"/>
  <c r="H9" i="110"/>
  <c r="B9" i="110"/>
  <c r="A9" i="110"/>
  <c r="H8" i="110"/>
  <c r="K8" i="110" s="1"/>
  <c r="B8" i="110"/>
  <c r="A8" i="110"/>
  <c r="H7" i="110"/>
  <c r="K7" i="110" s="1"/>
  <c r="B7" i="110"/>
  <c r="L7" i="110" s="1"/>
  <c r="A7" i="110"/>
  <c r="H6" i="110"/>
  <c r="K6" i="110" s="1"/>
  <c r="L6" i="110" s="1"/>
  <c r="B6" i="110"/>
  <c r="A6" i="110"/>
  <c r="K5" i="110"/>
  <c r="H5" i="110"/>
  <c r="B5" i="110"/>
  <c r="L5" i="110" s="1"/>
  <c r="A5" i="110"/>
  <c r="H4" i="110"/>
  <c r="K4" i="110" s="1"/>
  <c r="B4" i="110"/>
  <c r="L4" i="110" s="1"/>
  <c r="A4" i="110"/>
  <c r="L3" i="110"/>
  <c r="K3" i="110"/>
  <c r="H3" i="110"/>
  <c r="B3" i="110"/>
  <c r="A3" i="110"/>
  <c r="B30" i="119"/>
  <c r="K19" i="119"/>
  <c r="L19" i="119" s="1"/>
  <c r="L18" i="119"/>
  <c r="K18" i="119"/>
  <c r="H17" i="119"/>
  <c r="K17" i="119" s="1"/>
  <c r="L17" i="119" s="1"/>
  <c r="H16" i="119"/>
  <c r="K16" i="119" s="1"/>
  <c r="L16" i="119" s="1"/>
  <c r="K15" i="119"/>
  <c r="L15" i="119" s="1"/>
  <c r="H15" i="119"/>
  <c r="K14" i="119"/>
  <c r="H14" i="119"/>
  <c r="B14" i="119"/>
  <c r="L14" i="119" s="1"/>
  <c r="A14" i="119"/>
  <c r="H13" i="119"/>
  <c r="K13" i="119" s="1"/>
  <c r="L13" i="119" s="1"/>
  <c r="B13" i="119"/>
  <c r="A13" i="119"/>
  <c r="H12" i="119"/>
  <c r="K12" i="119" s="1"/>
  <c r="B12" i="119"/>
  <c r="A12" i="119"/>
  <c r="H11" i="119"/>
  <c r="K11" i="119" s="1"/>
  <c r="B11" i="119"/>
  <c r="L11" i="119" s="1"/>
  <c r="A11" i="119"/>
  <c r="L10" i="119"/>
  <c r="K10" i="119"/>
  <c r="H10" i="119"/>
  <c r="B10" i="119"/>
  <c r="A10" i="119"/>
  <c r="H9" i="119"/>
  <c r="K9" i="119" s="1"/>
  <c r="B9" i="119"/>
  <c r="A9" i="119"/>
  <c r="H8" i="119"/>
  <c r="K8" i="119" s="1"/>
  <c r="L8" i="119" s="1"/>
  <c r="B8" i="119"/>
  <c r="A8" i="119"/>
  <c r="K7" i="119"/>
  <c r="L7" i="119" s="1"/>
  <c r="H7" i="119"/>
  <c r="B7" i="119"/>
  <c r="A7" i="119"/>
  <c r="K6" i="119"/>
  <c r="H6" i="119"/>
  <c r="B6" i="119"/>
  <c r="L6" i="119" s="1"/>
  <c r="A6" i="119"/>
  <c r="K5" i="119"/>
  <c r="H5" i="119"/>
  <c r="B5" i="119"/>
  <c r="L5" i="119" s="1"/>
  <c r="A5" i="119"/>
  <c r="H4" i="119"/>
  <c r="K4" i="119" s="1"/>
  <c r="B4" i="119"/>
  <c r="A4" i="119"/>
  <c r="H3" i="119"/>
  <c r="K3" i="119" s="1"/>
  <c r="L3" i="119" s="1"/>
  <c r="B3" i="119"/>
  <c r="A3" i="119"/>
  <c r="B30" i="118"/>
  <c r="K19" i="118"/>
  <c r="L19" i="118" s="1"/>
  <c r="L18" i="118"/>
  <c r="K18" i="118"/>
  <c r="H17" i="118"/>
  <c r="K17" i="118" s="1"/>
  <c r="L17" i="118" s="1"/>
  <c r="K16" i="118"/>
  <c r="L16" i="118" s="1"/>
  <c r="H16" i="118"/>
  <c r="K15" i="118"/>
  <c r="L15" i="118" s="1"/>
  <c r="H15" i="118"/>
  <c r="H14" i="118"/>
  <c r="K14" i="118" s="1"/>
  <c r="B14" i="118"/>
  <c r="A14" i="118"/>
  <c r="H13" i="118"/>
  <c r="K13" i="118" s="1"/>
  <c r="B13" i="118"/>
  <c r="L13" i="118" s="1"/>
  <c r="A13" i="118"/>
  <c r="K12" i="118"/>
  <c r="H12" i="118"/>
  <c r="B12" i="118"/>
  <c r="L12" i="118" s="1"/>
  <c r="A12" i="118"/>
  <c r="H11" i="118"/>
  <c r="K11" i="118" s="1"/>
  <c r="B11" i="118"/>
  <c r="A11" i="118"/>
  <c r="L10" i="118"/>
  <c r="K10" i="118"/>
  <c r="H10" i="118"/>
  <c r="B10" i="118"/>
  <c r="A10" i="118"/>
  <c r="H9" i="118"/>
  <c r="K9" i="118" s="1"/>
  <c r="B9" i="118"/>
  <c r="A9" i="118"/>
  <c r="H8" i="118"/>
  <c r="K8" i="118" s="1"/>
  <c r="L8" i="118" s="1"/>
  <c r="B8" i="118"/>
  <c r="A8" i="118"/>
  <c r="K7" i="118"/>
  <c r="L7" i="118" s="1"/>
  <c r="H7" i="118"/>
  <c r="B7" i="118"/>
  <c r="A7" i="118"/>
  <c r="K6" i="118"/>
  <c r="H6" i="118"/>
  <c r="B6" i="118"/>
  <c r="L6" i="118" s="1"/>
  <c r="A6" i="118"/>
  <c r="K5" i="118"/>
  <c r="L5" i="118" s="1"/>
  <c r="H5" i="118"/>
  <c r="B5" i="118"/>
  <c r="A5" i="118"/>
  <c r="H4" i="118"/>
  <c r="K4" i="118" s="1"/>
  <c r="L4" i="118" s="1"/>
  <c r="B4" i="118"/>
  <c r="A4" i="118"/>
  <c r="H3" i="118"/>
  <c r="K3" i="118" s="1"/>
  <c r="L3" i="118" s="1"/>
  <c r="B3" i="118"/>
  <c r="A3" i="118"/>
  <c r="B30" i="117"/>
  <c r="K19" i="117"/>
  <c r="L19" i="117" s="1"/>
  <c r="K18" i="117"/>
  <c r="L18" i="117" s="1"/>
  <c r="K17" i="117"/>
  <c r="L17" i="117" s="1"/>
  <c r="H17" i="117"/>
  <c r="H16" i="117"/>
  <c r="K16" i="117" s="1"/>
  <c r="L16" i="117" s="1"/>
  <c r="K15" i="117"/>
  <c r="L15" i="117" s="1"/>
  <c r="H15" i="117"/>
  <c r="H14" i="117"/>
  <c r="K14" i="117" s="1"/>
  <c r="B14" i="117"/>
  <c r="L14" i="117" s="1"/>
  <c r="A14" i="117"/>
  <c r="K13" i="117"/>
  <c r="H13" i="117"/>
  <c r="B13" i="117"/>
  <c r="L13" i="117" s="1"/>
  <c r="A13" i="117"/>
  <c r="H12" i="117"/>
  <c r="K12" i="117" s="1"/>
  <c r="B12" i="117"/>
  <c r="A12" i="117"/>
  <c r="H11" i="117"/>
  <c r="K11" i="117" s="1"/>
  <c r="B11" i="117"/>
  <c r="A11" i="117"/>
  <c r="H10" i="117"/>
  <c r="K10" i="117" s="1"/>
  <c r="L10" i="117" s="1"/>
  <c r="B10" i="117"/>
  <c r="A10" i="117"/>
  <c r="K9" i="117"/>
  <c r="H9" i="117"/>
  <c r="B9" i="117"/>
  <c r="L9" i="117" s="1"/>
  <c r="A9" i="117"/>
  <c r="H8" i="117"/>
  <c r="K8" i="117" s="1"/>
  <c r="L8" i="117" s="1"/>
  <c r="B8" i="117"/>
  <c r="A8" i="117"/>
  <c r="K7" i="117"/>
  <c r="H7" i="117"/>
  <c r="B7" i="117"/>
  <c r="L7" i="117" s="1"/>
  <c r="A7" i="117"/>
  <c r="L6" i="117"/>
  <c r="K6" i="117"/>
  <c r="H6" i="117"/>
  <c r="B6" i="117"/>
  <c r="A6" i="117"/>
  <c r="K5" i="117"/>
  <c r="H5" i="117"/>
  <c r="B5" i="117"/>
  <c r="L5" i="117" s="1"/>
  <c r="A5" i="117"/>
  <c r="H4" i="117"/>
  <c r="K4" i="117" s="1"/>
  <c r="L4" i="117" s="1"/>
  <c r="B4" i="117"/>
  <c r="A4" i="117"/>
  <c r="K3" i="117"/>
  <c r="L3" i="117" s="1"/>
  <c r="H3" i="117"/>
  <c r="B3" i="117"/>
  <c r="A3" i="117"/>
  <c r="B30" i="116"/>
  <c r="K19" i="116"/>
  <c r="L19" i="116" s="1"/>
  <c r="K18" i="116"/>
  <c r="L18" i="116" s="1"/>
  <c r="H17" i="116"/>
  <c r="K17" i="116" s="1"/>
  <c r="L17" i="116" s="1"/>
  <c r="L16" i="116"/>
  <c r="K16" i="116"/>
  <c r="H16" i="116"/>
  <c r="K15" i="116"/>
  <c r="L15" i="116" s="1"/>
  <c r="H15" i="116"/>
  <c r="H14" i="116"/>
  <c r="K14" i="116" s="1"/>
  <c r="B14" i="116"/>
  <c r="A14" i="116"/>
  <c r="K13" i="116"/>
  <c r="L13" i="116" s="1"/>
  <c r="H13" i="116"/>
  <c r="B13" i="116"/>
  <c r="A13" i="116"/>
  <c r="K12" i="116"/>
  <c r="H12" i="116"/>
  <c r="B12" i="116"/>
  <c r="L12" i="116" s="1"/>
  <c r="A12" i="116"/>
  <c r="K11" i="116"/>
  <c r="H11" i="116"/>
  <c r="B11" i="116"/>
  <c r="L11" i="116" s="1"/>
  <c r="A11" i="116"/>
  <c r="H10" i="116"/>
  <c r="K10" i="116" s="1"/>
  <c r="B10" i="116"/>
  <c r="A10" i="116"/>
  <c r="K9" i="116"/>
  <c r="H9" i="116"/>
  <c r="B9" i="116"/>
  <c r="A9" i="116"/>
  <c r="H8" i="116"/>
  <c r="K8" i="116" s="1"/>
  <c r="L8" i="116" s="1"/>
  <c r="B8" i="116"/>
  <c r="A8" i="116"/>
  <c r="K7" i="116"/>
  <c r="H7" i="116"/>
  <c r="B7" i="116"/>
  <c r="L7" i="116" s="1"/>
  <c r="A7" i="116"/>
  <c r="H6" i="116"/>
  <c r="K6" i="116" s="1"/>
  <c r="B6" i="116"/>
  <c r="L6" i="116" s="1"/>
  <c r="A6" i="116"/>
  <c r="K5" i="116"/>
  <c r="L5" i="116" s="1"/>
  <c r="H5" i="116"/>
  <c r="B5" i="116"/>
  <c r="A5" i="116"/>
  <c r="H4" i="116"/>
  <c r="K4" i="116" s="1"/>
  <c r="B4" i="116"/>
  <c r="L4" i="116" s="1"/>
  <c r="A4" i="116"/>
  <c r="H3" i="116"/>
  <c r="K3" i="116" s="1"/>
  <c r="L3" i="116" s="1"/>
  <c r="B3" i="116"/>
  <c r="A3" i="116"/>
  <c r="B30" i="115"/>
  <c r="K19" i="115"/>
  <c r="L19" i="115" s="1"/>
  <c r="L18" i="115"/>
  <c r="K18" i="115"/>
  <c r="K17" i="115"/>
  <c r="L17" i="115" s="1"/>
  <c r="H17" i="115"/>
  <c r="H16" i="115"/>
  <c r="K16" i="115" s="1"/>
  <c r="L16" i="115" s="1"/>
  <c r="K15" i="115"/>
  <c r="L15" i="115" s="1"/>
  <c r="H15" i="115"/>
  <c r="H14" i="115"/>
  <c r="K14" i="115" s="1"/>
  <c r="B14" i="115"/>
  <c r="A14" i="115"/>
  <c r="H13" i="115"/>
  <c r="K13" i="115" s="1"/>
  <c r="B13" i="115"/>
  <c r="L13" i="115" s="1"/>
  <c r="A13" i="115"/>
  <c r="H12" i="115"/>
  <c r="K12" i="115" s="1"/>
  <c r="B12" i="115"/>
  <c r="A12" i="115"/>
  <c r="H11" i="115"/>
  <c r="K11" i="115" s="1"/>
  <c r="B11" i="115"/>
  <c r="L11" i="115" s="1"/>
  <c r="A11" i="115"/>
  <c r="L10" i="115"/>
  <c r="K10" i="115"/>
  <c r="H10" i="115"/>
  <c r="B10" i="115"/>
  <c r="A10" i="115"/>
  <c r="H9" i="115"/>
  <c r="K9" i="115" s="1"/>
  <c r="B9" i="115"/>
  <c r="L9" i="115" s="1"/>
  <c r="A9" i="115"/>
  <c r="K8" i="115"/>
  <c r="H8" i="115"/>
  <c r="B8" i="115"/>
  <c r="L8" i="115" s="1"/>
  <c r="A8" i="115"/>
  <c r="K7" i="115"/>
  <c r="L7" i="115" s="1"/>
  <c r="H7" i="115"/>
  <c r="B7" i="115"/>
  <c r="A7" i="115"/>
  <c r="L6" i="115"/>
  <c r="K6" i="115"/>
  <c r="H6" i="115"/>
  <c r="B6" i="115"/>
  <c r="A6" i="115"/>
  <c r="K5" i="115"/>
  <c r="L5" i="115" s="1"/>
  <c r="H5" i="115"/>
  <c r="B5" i="115"/>
  <c r="A5" i="115"/>
  <c r="H4" i="115"/>
  <c r="K4" i="115" s="1"/>
  <c r="B4" i="115"/>
  <c r="L4" i="115" s="1"/>
  <c r="A4" i="115"/>
  <c r="K3" i="115"/>
  <c r="L3" i="115" s="1"/>
  <c r="H3" i="115"/>
  <c r="B3" i="115"/>
  <c r="A3" i="115"/>
  <c r="B30" i="114"/>
  <c r="K19" i="114"/>
  <c r="L19" i="114" s="1"/>
  <c r="K18" i="114"/>
  <c r="L18" i="114" s="1"/>
  <c r="H17" i="114"/>
  <c r="K17" i="114" s="1"/>
  <c r="L17" i="114" s="1"/>
  <c r="H16" i="114"/>
  <c r="K16" i="114" s="1"/>
  <c r="L16" i="114" s="1"/>
  <c r="K15" i="114"/>
  <c r="L15" i="114" s="1"/>
  <c r="H15" i="114"/>
  <c r="H14" i="114"/>
  <c r="K14" i="114" s="1"/>
  <c r="B14" i="114"/>
  <c r="L14" i="114" s="1"/>
  <c r="A14" i="114"/>
  <c r="K13" i="114"/>
  <c r="H13" i="114"/>
  <c r="B13" i="114"/>
  <c r="L13" i="114" s="1"/>
  <c r="A13" i="114"/>
  <c r="H12" i="114"/>
  <c r="K12" i="114" s="1"/>
  <c r="B12" i="114"/>
  <c r="L12" i="114" s="1"/>
  <c r="A12" i="114"/>
  <c r="H11" i="114"/>
  <c r="K11" i="114" s="1"/>
  <c r="B11" i="114"/>
  <c r="L11" i="114" s="1"/>
  <c r="A11" i="114"/>
  <c r="H10" i="114"/>
  <c r="K10" i="114" s="1"/>
  <c r="L10" i="114" s="1"/>
  <c r="B10" i="114"/>
  <c r="A10" i="114"/>
  <c r="H9" i="114"/>
  <c r="K9" i="114" s="1"/>
  <c r="B9" i="114"/>
  <c r="A9" i="114"/>
  <c r="H8" i="114"/>
  <c r="K8" i="114" s="1"/>
  <c r="L8" i="114" s="1"/>
  <c r="B8" i="114"/>
  <c r="A8" i="114"/>
  <c r="K7" i="114"/>
  <c r="H7" i="114"/>
  <c r="B7" i="114"/>
  <c r="L7" i="114" s="1"/>
  <c r="A7" i="114"/>
  <c r="K6" i="114"/>
  <c r="L6" i="114" s="1"/>
  <c r="H6" i="114"/>
  <c r="B6" i="114"/>
  <c r="A6" i="114"/>
  <c r="K5" i="114"/>
  <c r="L5" i="114" s="1"/>
  <c r="H5" i="114"/>
  <c r="B5" i="114"/>
  <c r="A5" i="114"/>
  <c r="H4" i="114"/>
  <c r="K4" i="114" s="1"/>
  <c r="B4" i="114"/>
  <c r="A4" i="114"/>
  <c r="H3" i="114"/>
  <c r="K3" i="114" s="1"/>
  <c r="L3" i="114" s="1"/>
  <c r="B3" i="114"/>
  <c r="A3" i="114"/>
  <c r="B30" i="113"/>
  <c r="K19" i="113"/>
  <c r="L19" i="113" s="1"/>
  <c r="K18" i="113"/>
  <c r="L18" i="113" s="1"/>
  <c r="H17" i="113"/>
  <c r="K17" i="113" s="1"/>
  <c r="L17" i="113" s="1"/>
  <c r="K16" i="113"/>
  <c r="L16" i="113" s="1"/>
  <c r="H16" i="113"/>
  <c r="K15" i="113"/>
  <c r="L15" i="113" s="1"/>
  <c r="H15" i="113"/>
  <c r="K14" i="113"/>
  <c r="H14" i="113"/>
  <c r="B14" i="113"/>
  <c r="L14" i="113" s="1"/>
  <c r="A14" i="113"/>
  <c r="H13" i="113"/>
  <c r="K13" i="113" s="1"/>
  <c r="L13" i="113" s="1"/>
  <c r="B13" i="113"/>
  <c r="A13" i="113"/>
  <c r="K12" i="113"/>
  <c r="L12" i="113" s="1"/>
  <c r="H12" i="113"/>
  <c r="B12" i="113"/>
  <c r="A12" i="113"/>
  <c r="H11" i="113"/>
  <c r="K11" i="113" s="1"/>
  <c r="B11" i="113"/>
  <c r="L11" i="113" s="1"/>
  <c r="A11" i="113"/>
  <c r="H10" i="113"/>
  <c r="K10" i="113" s="1"/>
  <c r="B10" i="113"/>
  <c r="A10" i="113"/>
  <c r="H9" i="113"/>
  <c r="K9" i="113" s="1"/>
  <c r="B9" i="113"/>
  <c r="A9" i="113"/>
  <c r="K8" i="113"/>
  <c r="H8" i="113"/>
  <c r="B8" i="113"/>
  <c r="L8" i="113" s="1"/>
  <c r="A8" i="113"/>
  <c r="K7" i="113"/>
  <c r="H7" i="113"/>
  <c r="B7" i="113"/>
  <c r="L7" i="113" s="1"/>
  <c r="A7" i="113"/>
  <c r="H6" i="113"/>
  <c r="K6" i="113" s="1"/>
  <c r="B6" i="113"/>
  <c r="A6" i="113"/>
  <c r="K5" i="113"/>
  <c r="H5" i="113"/>
  <c r="B5" i="113"/>
  <c r="L5" i="113" s="1"/>
  <c r="A5" i="113"/>
  <c r="H4" i="113"/>
  <c r="K4" i="113" s="1"/>
  <c r="B4" i="113"/>
  <c r="A4" i="113"/>
  <c r="H3" i="113"/>
  <c r="K3" i="113" s="1"/>
  <c r="L3" i="113" s="1"/>
  <c r="B3" i="113"/>
  <c r="A3" i="113"/>
  <c r="B30" i="112"/>
  <c r="K19" i="112"/>
  <c r="L19" i="112" s="1"/>
  <c r="L18" i="112"/>
  <c r="K18" i="112"/>
  <c r="K17" i="112"/>
  <c r="L17" i="112" s="1"/>
  <c r="H17" i="112"/>
  <c r="H16" i="112"/>
  <c r="K16" i="112" s="1"/>
  <c r="L16" i="112" s="1"/>
  <c r="K15" i="112"/>
  <c r="L15" i="112" s="1"/>
  <c r="H15" i="112"/>
  <c r="H14" i="112"/>
  <c r="K14" i="112" s="1"/>
  <c r="B14" i="112"/>
  <c r="A14" i="112"/>
  <c r="H13" i="112"/>
  <c r="K13" i="112" s="1"/>
  <c r="B13" i="112"/>
  <c r="A13" i="112"/>
  <c r="H12" i="112"/>
  <c r="K12" i="112" s="1"/>
  <c r="B12" i="112"/>
  <c r="L12" i="112" s="1"/>
  <c r="A12" i="112"/>
  <c r="K11" i="112"/>
  <c r="H11" i="112"/>
  <c r="B11" i="112"/>
  <c r="L11" i="112" s="1"/>
  <c r="A11" i="112"/>
  <c r="K10" i="112"/>
  <c r="L10" i="112" s="1"/>
  <c r="H10" i="112"/>
  <c r="B10" i="112"/>
  <c r="A10" i="112"/>
  <c r="H9" i="112"/>
  <c r="K9" i="112" s="1"/>
  <c r="B9" i="112"/>
  <c r="L9" i="112" s="1"/>
  <c r="A9" i="112"/>
  <c r="H8" i="112"/>
  <c r="K8" i="112" s="1"/>
  <c r="L8" i="112" s="1"/>
  <c r="B8" i="112"/>
  <c r="A8" i="112"/>
  <c r="H7" i="112"/>
  <c r="K7" i="112" s="1"/>
  <c r="L7" i="112" s="1"/>
  <c r="B7" i="112"/>
  <c r="A7" i="112"/>
  <c r="H6" i="112"/>
  <c r="K6" i="112" s="1"/>
  <c r="L6" i="112" s="1"/>
  <c r="B6" i="112"/>
  <c r="A6" i="112"/>
  <c r="K5" i="112"/>
  <c r="L5" i="112" s="1"/>
  <c r="H5" i="112"/>
  <c r="B5" i="112"/>
  <c r="A5" i="112"/>
  <c r="H4" i="112"/>
  <c r="K4" i="112" s="1"/>
  <c r="B4" i="112"/>
  <c r="L4" i="112" s="1"/>
  <c r="A4" i="112"/>
  <c r="K3" i="112"/>
  <c r="L3" i="112" s="1"/>
  <c r="H3" i="112"/>
  <c r="B3" i="112"/>
  <c r="A3" i="112"/>
  <c r="B30" i="111"/>
  <c r="L19" i="111"/>
  <c r="K19" i="111"/>
  <c r="K18" i="111"/>
  <c r="L18" i="111" s="1"/>
  <c r="H17" i="111"/>
  <c r="K17" i="111" s="1"/>
  <c r="L17" i="111" s="1"/>
  <c r="H16" i="111"/>
  <c r="K16" i="111" s="1"/>
  <c r="L16" i="111" s="1"/>
  <c r="K15" i="111"/>
  <c r="L15" i="111" s="1"/>
  <c r="H15" i="111"/>
  <c r="H14" i="111"/>
  <c r="K14" i="111" s="1"/>
  <c r="B14" i="111"/>
  <c r="A14" i="111"/>
  <c r="K13" i="111"/>
  <c r="H13" i="111"/>
  <c r="B13" i="111"/>
  <c r="L13" i="111" s="1"/>
  <c r="A13" i="111"/>
  <c r="H12" i="111"/>
  <c r="K12" i="111" s="1"/>
  <c r="B12" i="111"/>
  <c r="A12" i="111"/>
  <c r="H11" i="111"/>
  <c r="K11" i="111" s="1"/>
  <c r="B11" i="111"/>
  <c r="L11" i="111" s="1"/>
  <c r="A11" i="111"/>
  <c r="H10" i="111"/>
  <c r="K10" i="111" s="1"/>
  <c r="L10" i="111" s="1"/>
  <c r="B10" i="111"/>
  <c r="A10" i="111"/>
  <c r="K9" i="111"/>
  <c r="H9" i="111"/>
  <c r="B9" i="111"/>
  <c r="L9" i="111" s="1"/>
  <c r="A9" i="111"/>
  <c r="L8" i="111"/>
  <c r="K8" i="111"/>
  <c r="H8" i="111"/>
  <c r="B8" i="111"/>
  <c r="A8" i="111"/>
  <c r="L7" i="111"/>
  <c r="K7" i="111"/>
  <c r="H7" i="111"/>
  <c r="B7" i="111"/>
  <c r="A7" i="111"/>
  <c r="H6" i="111"/>
  <c r="K6" i="111" s="1"/>
  <c r="B6" i="111"/>
  <c r="A6" i="111"/>
  <c r="K5" i="111"/>
  <c r="L5" i="111" s="1"/>
  <c r="H5" i="111"/>
  <c r="B5" i="111"/>
  <c r="A5" i="111"/>
  <c r="K4" i="111"/>
  <c r="L4" i="111" s="1"/>
  <c r="H4" i="111"/>
  <c r="B4" i="111"/>
  <c r="A4" i="111"/>
  <c r="H3" i="111"/>
  <c r="K3" i="111" s="1"/>
  <c r="B3" i="111"/>
  <c r="L3" i="111" s="1"/>
  <c r="A3" i="111"/>
  <c r="B30" i="109"/>
  <c r="K19" i="109"/>
  <c r="L19" i="109" s="1"/>
  <c r="K18" i="109"/>
  <c r="L18" i="109" s="1"/>
  <c r="L17" i="109"/>
  <c r="K17" i="109"/>
  <c r="H17" i="109"/>
  <c r="H16" i="109"/>
  <c r="K16" i="109" s="1"/>
  <c r="L16" i="109" s="1"/>
  <c r="H15" i="109"/>
  <c r="K15" i="109" s="1"/>
  <c r="L15" i="109" s="1"/>
  <c r="K14" i="109"/>
  <c r="H14" i="109"/>
  <c r="B14" i="109"/>
  <c r="L14" i="109" s="1"/>
  <c r="A14" i="109"/>
  <c r="K13" i="109"/>
  <c r="L13" i="109" s="1"/>
  <c r="H13" i="109"/>
  <c r="B13" i="109"/>
  <c r="A13" i="109"/>
  <c r="H12" i="109"/>
  <c r="K12" i="109" s="1"/>
  <c r="B12" i="109"/>
  <c r="L12" i="109" s="1"/>
  <c r="A12" i="109"/>
  <c r="H11" i="109"/>
  <c r="K11" i="109" s="1"/>
  <c r="B11" i="109"/>
  <c r="A11" i="109"/>
  <c r="H10" i="109"/>
  <c r="K10" i="109" s="1"/>
  <c r="B10" i="109"/>
  <c r="L10" i="109" s="1"/>
  <c r="A10" i="109"/>
  <c r="H9" i="109"/>
  <c r="K9" i="109" s="1"/>
  <c r="B9" i="109"/>
  <c r="A9" i="109"/>
  <c r="H8" i="109"/>
  <c r="K8" i="109" s="1"/>
  <c r="B8" i="109"/>
  <c r="A8" i="109"/>
  <c r="H7" i="109"/>
  <c r="K7" i="109" s="1"/>
  <c r="B7" i="109"/>
  <c r="L7" i="109" s="1"/>
  <c r="A7" i="109"/>
  <c r="L6" i="109"/>
  <c r="K6" i="109"/>
  <c r="H6" i="109"/>
  <c r="B6" i="109"/>
  <c r="A6" i="109"/>
  <c r="H5" i="109"/>
  <c r="K5" i="109" s="1"/>
  <c r="B5" i="109"/>
  <c r="L5" i="109" s="1"/>
  <c r="A5" i="109"/>
  <c r="H4" i="109"/>
  <c r="K4" i="109" s="1"/>
  <c r="B4" i="109"/>
  <c r="L4" i="109" s="1"/>
  <c r="A4" i="109"/>
  <c r="L3" i="109"/>
  <c r="K3" i="109"/>
  <c r="H3" i="109"/>
  <c r="B3" i="109"/>
  <c r="A3" i="109"/>
  <c r="B30" i="107"/>
  <c r="L19" i="107"/>
  <c r="K19" i="107"/>
  <c r="K18" i="107"/>
  <c r="L18" i="107" s="1"/>
  <c r="L17" i="107"/>
  <c r="K17" i="107"/>
  <c r="H17" i="107"/>
  <c r="H16" i="107"/>
  <c r="K16" i="107" s="1"/>
  <c r="L16" i="107" s="1"/>
  <c r="K15" i="107"/>
  <c r="L15" i="107" s="1"/>
  <c r="H15" i="107"/>
  <c r="H14" i="107"/>
  <c r="K14" i="107" s="1"/>
  <c r="B14" i="107"/>
  <c r="L14" i="107" s="1"/>
  <c r="A14" i="107"/>
  <c r="K13" i="107"/>
  <c r="H13" i="107"/>
  <c r="B13" i="107"/>
  <c r="L13" i="107" s="1"/>
  <c r="A13" i="107"/>
  <c r="L12" i="107"/>
  <c r="K12" i="107"/>
  <c r="H12" i="107"/>
  <c r="B12" i="107"/>
  <c r="A12" i="107"/>
  <c r="H11" i="107"/>
  <c r="K11" i="107" s="1"/>
  <c r="B11" i="107"/>
  <c r="A11" i="107"/>
  <c r="H10" i="107"/>
  <c r="K10" i="107" s="1"/>
  <c r="B10" i="107"/>
  <c r="L10" i="107" s="1"/>
  <c r="A10" i="107"/>
  <c r="K9" i="107"/>
  <c r="H9" i="107"/>
  <c r="B9" i="107"/>
  <c r="L9" i="107" s="1"/>
  <c r="A9" i="107"/>
  <c r="H8" i="107"/>
  <c r="K8" i="107" s="1"/>
  <c r="B8" i="107"/>
  <c r="A8" i="107"/>
  <c r="H7" i="107"/>
  <c r="K7" i="107" s="1"/>
  <c r="B7" i="107"/>
  <c r="L7" i="107" s="1"/>
  <c r="A7" i="107"/>
  <c r="H6" i="107"/>
  <c r="K6" i="107" s="1"/>
  <c r="L6" i="107" s="1"/>
  <c r="B6" i="107"/>
  <c r="A6" i="107"/>
  <c r="K5" i="107"/>
  <c r="H5" i="107"/>
  <c r="B5" i="107"/>
  <c r="L5" i="107" s="1"/>
  <c r="A5" i="107"/>
  <c r="L4" i="107"/>
  <c r="K4" i="107"/>
  <c r="H4" i="107"/>
  <c r="B4" i="107"/>
  <c r="A4" i="107"/>
  <c r="L3" i="107"/>
  <c r="K3" i="107"/>
  <c r="H3" i="107"/>
  <c r="B3" i="107"/>
  <c r="A3" i="107"/>
  <c r="B30" i="106"/>
  <c r="K19" i="106"/>
  <c r="L19" i="106" s="1"/>
  <c r="L18" i="106"/>
  <c r="K18" i="106"/>
  <c r="H17" i="106"/>
  <c r="K17" i="106" s="1"/>
  <c r="L17" i="106" s="1"/>
  <c r="K16" i="106"/>
  <c r="L16" i="106" s="1"/>
  <c r="H16" i="106"/>
  <c r="K15" i="106"/>
  <c r="L15" i="106" s="1"/>
  <c r="H15" i="106"/>
  <c r="H14" i="106"/>
  <c r="K14" i="106" s="1"/>
  <c r="B14" i="106"/>
  <c r="L14" i="106" s="1"/>
  <c r="A14" i="106"/>
  <c r="L13" i="106"/>
  <c r="K13" i="106"/>
  <c r="H13" i="106"/>
  <c r="B13" i="106"/>
  <c r="A13" i="106"/>
  <c r="K12" i="106"/>
  <c r="L12" i="106" s="1"/>
  <c r="H12" i="106"/>
  <c r="B12" i="106"/>
  <c r="A12" i="106"/>
  <c r="K11" i="106"/>
  <c r="H11" i="106"/>
  <c r="B11" i="106"/>
  <c r="L11" i="106" s="1"/>
  <c r="A11" i="106"/>
  <c r="L10" i="106"/>
  <c r="K10" i="106"/>
  <c r="H10" i="106"/>
  <c r="B10" i="106"/>
  <c r="A10" i="106"/>
  <c r="H9" i="106"/>
  <c r="K9" i="106" s="1"/>
  <c r="B9" i="106"/>
  <c r="A9" i="106"/>
  <c r="L8" i="106"/>
  <c r="K8" i="106"/>
  <c r="H8" i="106"/>
  <c r="B8" i="106"/>
  <c r="A8" i="106"/>
  <c r="K7" i="106"/>
  <c r="L7" i="106" s="1"/>
  <c r="H7" i="106"/>
  <c r="B7" i="106"/>
  <c r="A7" i="106"/>
  <c r="H6" i="106"/>
  <c r="K6" i="106" s="1"/>
  <c r="B6" i="106"/>
  <c r="L6" i="106" s="1"/>
  <c r="A6" i="106"/>
  <c r="K5" i="106"/>
  <c r="H5" i="106"/>
  <c r="B5" i="106"/>
  <c r="L5" i="106" s="1"/>
  <c r="A5" i="106"/>
  <c r="H4" i="106"/>
  <c r="K4" i="106" s="1"/>
  <c r="B4" i="106"/>
  <c r="L4" i="106" s="1"/>
  <c r="A4" i="106"/>
  <c r="H3" i="106"/>
  <c r="K3" i="106" s="1"/>
  <c r="L3" i="106" s="1"/>
  <c r="B3" i="106"/>
  <c r="A3" i="106"/>
  <c r="B30" i="105"/>
  <c r="L19" i="105"/>
  <c r="K19" i="105"/>
  <c r="L18" i="105"/>
  <c r="K18" i="105"/>
  <c r="H17" i="105"/>
  <c r="K17" i="105" s="1"/>
  <c r="L17" i="105" s="1"/>
  <c r="K16" i="105"/>
  <c r="L16" i="105" s="1"/>
  <c r="H16" i="105"/>
  <c r="K15" i="105"/>
  <c r="L15" i="105" s="1"/>
  <c r="H15" i="105"/>
  <c r="H14" i="105"/>
  <c r="K14" i="105" s="1"/>
  <c r="B14" i="105"/>
  <c r="A14" i="105"/>
  <c r="H13" i="105"/>
  <c r="K13" i="105" s="1"/>
  <c r="L13" i="105" s="1"/>
  <c r="B13" i="105"/>
  <c r="A13" i="105"/>
  <c r="K12" i="105"/>
  <c r="L12" i="105" s="1"/>
  <c r="H12" i="105"/>
  <c r="B12" i="105"/>
  <c r="A12" i="105"/>
  <c r="H11" i="105"/>
  <c r="K11" i="105" s="1"/>
  <c r="B11" i="105"/>
  <c r="A11" i="105"/>
  <c r="K10" i="105"/>
  <c r="H10" i="105"/>
  <c r="B10" i="105"/>
  <c r="L10" i="105" s="1"/>
  <c r="A10" i="105"/>
  <c r="H9" i="105"/>
  <c r="K9" i="105" s="1"/>
  <c r="B9" i="105"/>
  <c r="A9" i="105"/>
  <c r="H8" i="105"/>
  <c r="K8" i="105" s="1"/>
  <c r="L8" i="105" s="1"/>
  <c r="B8" i="105"/>
  <c r="A8" i="105"/>
  <c r="H7" i="105"/>
  <c r="K7" i="105" s="1"/>
  <c r="B7" i="105"/>
  <c r="L7" i="105" s="1"/>
  <c r="A7" i="105"/>
  <c r="H6" i="105"/>
  <c r="K6" i="105" s="1"/>
  <c r="B6" i="105"/>
  <c r="A6" i="105"/>
  <c r="K5" i="105"/>
  <c r="H5" i="105"/>
  <c r="B5" i="105"/>
  <c r="L5" i="105" s="1"/>
  <c r="A5" i="105"/>
  <c r="K4" i="105"/>
  <c r="H4" i="105"/>
  <c r="B4" i="105"/>
  <c r="L4" i="105" s="1"/>
  <c r="A4" i="105"/>
  <c r="H3" i="105"/>
  <c r="K3" i="105" s="1"/>
  <c r="L3" i="105" s="1"/>
  <c r="B3" i="105"/>
  <c r="A3" i="105"/>
  <c r="B30" i="104"/>
  <c r="L19" i="104"/>
  <c r="K19" i="104"/>
  <c r="K18" i="104"/>
  <c r="L18" i="104" s="1"/>
  <c r="L17" i="104"/>
  <c r="K17" i="104"/>
  <c r="H17" i="104"/>
  <c r="K16" i="104"/>
  <c r="L16" i="104" s="1"/>
  <c r="H16" i="104"/>
  <c r="H15" i="104"/>
  <c r="K15" i="104" s="1"/>
  <c r="L15" i="104" s="1"/>
  <c r="K14" i="104"/>
  <c r="H14" i="104"/>
  <c r="B14" i="104"/>
  <c r="L14" i="104" s="1"/>
  <c r="A14" i="104"/>
  <c r="H13" i="104"/>
  <c r="K13" i="104" s="1"/>
  <c r="B13" i="104"/>
  <c r="L13" i="104" s="1"/>
  <c r="A13" i="104"/>
  <c r="K12" i="104"/>
  <c r="H12" i="104"/>
  <c r="B12" i="104"/>
  <c r="L12" i="104" s="1"/>
  <c r="A12" i="104"/>
  <c r="H11" i="104"/>
  <c r="K11" i="104" s="1"/>
  <c r="B11" i="104"/>
  <c r="A11" i="104"/>
  <c r="H10" i="104"/>
  <c r="K10" i="104" s="1"/>
  <c r="B10" i="104"/>
  <c r="A10" i="104"/>
  <c r="H9" i="104"/>
  <c r="K9" i="104" s="1"/>
  <c r="B9" i="104"/>
  <c r="A9" i="104"/>
  <c r="K8" i="104"/>
  <c r="H8" i="104"/>
  <c r="B8" i="104"/>
  <c r="L8" i="104" s="1"/>
  <c r="A8" i="104"/>
  <c r="L7" i="104"/>
  <c r="K7" i="104"/>
  <c r="H7" i="104"/>
  <c r="B7" i="104"/>
  <c r="A7" i="104"/>
  <c r="L6" i="104"/>
  <c r="K6" i="104"/>
  <c r="H6" i="104"/>
  <c r="B6" i="104"/>
  <c r="A6" i="104"/>
  <c r="H5" i="104"/>
  <c r="K5" i="104" s="1"/>
  <c r="B5" i="104"/>
  <c r="A5" i="104"/>
  <c r="K4" i="104"/>
  <c r="L4" i="104" s="1"/>
  <c r="H4" i="104"/>
  <c r="B4" i="104"/>
  <c r="A4" i="104"/>
  <c r="L3" i="104"/>
  <c r="K3" i="104"/>
  <c r="H3" i="104"/>
  <c r="B3" i="104"/>
  <c r="A3" i="104"/>
  <c r="B30" i="108"/>
  <c r="K19" i="108"/>
  <c r="L19" i="108" s="1"/>
  <c r="L18" i="108"/>
  <c r="K18" i="108"/>
  <c r="K17" i="108"/>
  <c r="L17" i="108" s="1"/>
  <c r="H17" i="108"/>
  <c r="H16" i="108"/>
  <c r="K16" i="108" s="1"/>
  <c r="L16" i="108" s="1"/>
  <c r="H15" i="108"/>
  <c r="K15" i="108" s="1"/>
  <c r="L15" i="108" s="1"/>
  <c r="H14" i="108"/>
  <c r="K14" i="108" s="1"/>
  <c r="L14" i="108" s="1"/>
  <c r="B14" i="108"/>
  <c r="A14" i="108"/>
  <c r="H13" i="108"/>
  <c r="K13" i="108" s="1"/>
  <c r="B13" i="108"/>
  <c r="L13" i="108" s="1"/>
  <c r="A13" i="108"/>
  <c r="H12" i="108"/>
  <c r="K12" i="108" s="1"/>
  <c r="B12" i="108"/>
  <c r="L12" i="108" s="1"/>
  <c r="A12" i="108"/>
  <c r="K11" i="108"/>
  <c r="H11" i="108"/>
  <c r="B11" i="108"/>
  <c r="L11" i="108" s="1"/>
  <c r="A11" i="108"/>
  <c r="K10" i="108"/>
  <c r="H10" i="108"/>
  <c r="B10" i="108"/>
  <c r="L10" i="108" s="1"/>
  <c r="A10" i="108"/>
  <c r="H9" i="108"/>
  <c r="K9" i="108" s="1"/>
  <c r="B9" i="108"/>
  <c r="A9" i="108"/>
  <c r="H8" i="108"/>
  <c r="K8" i="108" s="1"/>
  <c r="B8" i="108"/>
  <c r="A8" i="108"/>
  <c r="H7" i="108"/>
  <c r="K7" i="108" s="1"/>
  <c r="L7" i="108" s="1"/>
  <c r="B7" i="108"/>
  <c r="A7" i="108"/>
  <c r="H6" i="108"/>
  <c r="K6" i="108" s="1"/>
  <c r="L6" i="108" s="1"/>
  <c r="B6" i="108"/>
  <c r="A6" i="108"/>
  <c r="H5" i="108"/>
  <c r="K5" i="108" s="1"/>
  <c r="B5" i="108"/>
  <c r="L5" i="108" s="1"/>
  <c r="A5" i="108"/>
  <c r="H4" i="108"/>
  <c r="K4" i="108" s="1"/>
  <c r="L4" i="108" s="1"/>
  <c r="B4" i="108"/>
  <c r="A4" i="108"/>
  <c r="K3" i="108"/>
  <c r="L3" i="108" s="1"/>
  <c r="H3" i="108"/>
  <c r="B3" i="108"/>
  <c r="A3" i="108"/>
  <c r="B30" i="103"/>
  <c r="L19" i="103"/>
  <c r="K19" i="103"/>
  <c r="L18" i="103"/>
  <c r="K18" i="103"/>
  <c r="H17" i="103"/>
  <c r="K17" i="103" s="1"/>
  <c r="L17" i="103" s="1"/>
  <c r="H16" i="103"/>
  <c r="K16" i="103" s="1"/>
  <c r="L16" i="103" s="1"/>
  <c r="K15" i="103"/>
  <c r="L15" i="103" s="1"/>
  <c r="H15" i="103"/>
  <c r="L14" i="103"/>
  <c r="K14" i="103"/>
  <c r="H14" i="103"/>
  <c r="B14" i="103"/>
  <c r="A14" i="103"/>
  <c r="H13" i="103"/>
  <c r="K13" i="103" s="1"/>
  <c r="L13" i="103" s="1"/>
  <c r="B13" i="103"/>
  <c r="A13" i="103"/>
  <c r="H12" i="103"/>
  <c r="K12" i="103" s="1"/>
  <c r="B12" i="103"/>
  <c r="L12" i="103" s="1"/>
  <c r="A12" i="103"/>
  <c r="H11" i="103"/>
  <c r="K11" i="103" s="1"/>
  <c r="L11" i="103" s="1"/>
  <c r="B11" i="103"/>
  <c r="A11" i="103"/>
  <c r="L10" i="103"/>
  <c r="K10" i="103"/>
  <c r="H10" i="103"/>
  <c r="B10" i="103"/>
  <c r="A10" i="103"/>
  <c r="H9" i="103"/>
  <c r="K9" i="103" s="1"/>
  <c r="B9" i="103"/>
  <c r="A9" i="103"/>
  <c r="H8" i="103"/>
  <c r="K8" i="103" s="1"/>
  <c r="L8" i="103" s="1"/>
  <c r="B8" i="103"/>
  <c r="A8" i="103"/>
  <c r="K7" i="103"/>
  <c r="L7" i="103" s="1"/>
  <c r="H7" i="103"/>
  <c r="B7" i="103"/>
  <c r="A7" i="103"/>
  <c r="K6" i="103"/>
  <c r="L6" i="103" s="1"/>
  <c r="H6" i="103"/>
  <c r="B6" i="103"/>
  <c r="A6" i="103"/>
  <c r="K5" i="103"/>
  <c r="L5" i="103" s="1"/>
  <c r="H5" i="103"/>
  <c r="B5" i="103"/>
  <c r="A5" i="103"/>
  <c r="H4" i="103"/>
  <c r="K4" i="103" s="1"/>
  <c r="B4" i="103"/>
  <c r="L4" i="103" s="1"/>
  <c r="A4" i="103"/>
  <c r="H3" i="103"/>
  <c r="K3" i="103" s="1"/>
  <c r="L3" i="103" s="1"/>
  <c r="B3" i="103"/>
  <c r="A3" i="103"/>
  <c r="B30" i="102"/>
  <c r="K19" i="102"/>
  <c r="L19" i="102" s="1"/>
  <c r="L18" i="102"/>
  <c r="K18" i="102"/>
  <c r="K17" i="102"/>
  <c r="L17" i="102" s="1"/>
  <c r="H17" i="102"/>
  <c r="H16" i="102"/>
  <c r="K16" i="102" s="1"/>
  <c r="L16" i="102" s="1"/>
  <c r="K15" i="102"/>
  <c r="L15" i="102" s="1"/>
  <c r="H15" i="102"/>
  <c r="H14" i="102"/>
  <c r="K14" i="102" s="1"/>
  <c r="B14" i="102"/>
  <c r="L14" i="102" s="1"/>
  <c r="A14" i="102"/>
  <c r="L13" i="102"/>
  <c r="K13" i="102"/>
  <c r="H13" i="102"/>
  <c r="B13" i="102"/>
  <c r="A13" i="102"/>
  <c r="H12" i="102"/>
  <c r="K12" i="102" s="1"/>
  <c r="B12" i="102"/>
  <c r="L12" i="102" s="1"/>
  <c r="A12" i="102"/>
  <c r="H11" i="102"/>
  <c r="K11" i="102" s="1"/>
  <c r="B11" i="102"/>
  <c r="L11" i="102" s="1"/>
  <c r="A11" i="102"/>
  <c r="L10" i="102"/>
  <c r="K10" i="102"/>
  <c r="H10" i="102"/>
  <c r="B10" i="102"/>
  <c r="A10" i="102"/>
  <c r="K9" i="102"/>
  <c r="H9" i="102"/>
  <c r="B9" i="102"/>
  <c r="L9" i="102" s="1"/>
  <c r="A9" i="102"/>
  <c r="H8" i="102"/>
  <c r="K8" i="102" s="1"/>
  <c r="L8" i="102" s="1"/>
  <c r="B8" i="102"/>
  <c r="A8" i="102"/>
  <c r="K7" i="102"/>
  <c r="L7" i="102" s="1"/>
  <c r="H7" i="102"/>
  <c r="B7" i="102"/>
  <c r="A7" i="102"/>
  <c r="H6" i="102"/>
  <c r="K6" i="102" s="1"/>
  <c r="B6" i="102"/>
  <c r="A6" i="102"/>
  <c r="K5" i="102"/>
  <c r="H5" i="102"/>
  <c r="B5" i="102"/>
  <c r="L5" i="102" s="1"/>
  <c r="A5" i="102"/>
  <c r="H4" i="102"/>
  <c r="K4" i="102" s="1"/>
  <c r="B4" i="102"/>
  <c r="L4" i="102" s="1"/>
  <c r="A4" i="102"/>
  <c r="K3" i="102"/>
  <c r="H3" i="102"/>
  <c r="B3" i="102"/>
  <c r="L3" i="102" s="1"/>
  <c r="A3" i="102"/>
  <c r="B30" i="101"/>
  <c r="K19" i="101"/>
  <c r="L19" i="101" s="1"/>
  <c r="L18" i="101"/>
  <c r="K18" i="101"/>
  <c r="H17" i="101"/>
  <c r="K17" i="101" s="1"/>
  <c r="L17" i="101" s="1"/>
  <c r="K16" i="101"/>
  <c r="L16" i="101" s="1"/>
  <c r="H16" i="101"/>
  <c r="K15" i="101"/>
  <c r="L15" i="101" s="1"/>
  <c r="H15" i="101"/>
  <c r="H14" i="101"/>
  <c r="K14" i="101" s="1"/>
  <c r="L14" i="101" s="1"/>
  <c r="B14" i="101"/>
  <c r="A14" i="101"/>
  <c r="H13" i="101"/>
  <c r="K13" i="101" s="1"/>
  <c r="L13" i="101" s="1"/>
  <c r="B13" i="101"/>
  <c r="A13" i="101"/>
  <c r="K12" i="101"/>
  <c r="L12" i="101" s="1"/>
  <c r="H12" i="101"/>
  <c r="B12" i="101"/>
  <c r="A12" i="101"/>
  <c r="K11" i="101"/>
  <c r="H11" i="101"/>
  <c r="B11" i="101"/>
  <c r="L11" i="101" s="1"/>
  <c r="A11" i="101"/>
  <c r="L10" i="101"/>
  <c r="K10" i="101"/>
  <c r="H10" i="101"/>
  <c r="B10" i="101"/>
  <c r="A10" i="101"/>
  <c r="H9" i="101"/>
  <c r="K9" i="101" s="1"/>
  <c r="B9" i="101"/>
  <c r="A9" i="101"/>
  <c r="H8" i="101"/>
  <c r="K8" i="101" s="1"/>
  <c r="L8" i="101" s="1"/>
  <c r="B8" i="101"/>
  <c r="A8" i="101"/>
  <c r="K7" i="101"/>
  <c r="H7" i="101"/>
  <c r="B7" i="101"/>
  <c r="L7" i="101" s="1"/>
  <c r="A7" i="101"/>
  <c r="K6" i="101"/>
  <c r="H6" i="101"/>
  <c r="B6" i="101"/>
  <c r="L6" i="101" s="1"/>
  <c r="A6" i="101"/>
  <c r="K5" i="101"/>
  <c r="H5" i="101"/>
  <c r="B5" i="101"/>
  <c r="L5" i="101" s="1"/>
  <c r="A5" i="101"/>
  <c r="H4" i="101"/>
  <c r="K4" i="101" s="1"/>
  <c r="L4" i="101" s="1"/>
  <c r="B4" i="101"/>
  <c r="A4" i="101"/>
  <c r="H3" i="101"/>
  <c r="K3" i="101" s="1"/>
  <c r="B3" i="101"/>
  <c r="A3" i="101"/>
  <c r="B30" i="99"/>
  <c r="L19" i="99"/>
  <c r="K19" i="99"/>
  <c r="K18" i="99"/>
  <c r="L18" i="99" s="1"/>
  <c r="H17" i="99"/>
  <c r="K17" i="99" s="1"/>
  <c r="L17" i="99" s="1"/>
  <c r="K16" i="99"/>
  <c r="L16" i="99" s="1"/>
  <c r="H16" i="99"/>
  <c r="K15" i="99"/>
  <c r="L15" i="99" s="1"/>
  <c r="H15" i="99"/>
  <c r="H14" i="99"/>
  <c r="K14" i="99" s="1"/>
  <c r="B14" i="99"/>
  <c r="L14" i="99" s="1"/>
  <c r="A14" i="99"/>
  <c r="K13" i="99"/>
  <c r="L13" i="99" s="1"/>
  <c r="H13" i="99"/>
  <c r="B13" i="99"/>
  <c r="A13" i="99"/>
  <c r="K12" i="99"/>
  <c r="H12" i="99"/>
  <c r="B12" i="99"/>
  <c r="L12" i="99" s="1"/>
  <c r="A12" i="99"/>
  <c r="H11" i="99"/>
  <c r="K11" i="99" s="1"/>
  <c r="B11" i="99"/>
  <c r="A11" i="99"/>
  <c r="H10" i="99"/>
  <c r="K10" i="99" s="1"/>
  <c r="L10" i="99" s="1"/>
  <c r="B10" i="99"/>
  <c r="A10" i="99"/>
  <c r="H9" i="99"/>
  <c r="K9" i="99" s="1"/>
  <c r="B9" i="99"/>
  <c r="A9" i="99"/>
  <c r="L8" i="99"/>
  <c r="K8" i="99"/>
  <c r="H8" i="99"/>
  <c r="B8" i="99"/>
  <c r="A8" i="99"/>
  <c r="L7" i="99"/>
  <c r="K7" i="99"/>
  <c r="H7" i="99"/>
  <c r="B7" i="99"/>
  <c r="A7" i="99"/>
  <c r="H6" i="99"/>
  <c r="K6" i="99" s="1"/>
  <c r="B6" i="99"/>
  <c r="A6" i="99"/>
  <c r="K5" i="99"/>
  <c r="L5" i="99" s="1"/>
  <c r="H5" i="99"/>
  <c r="B5" i="99"/>
  <c r="A5" i="99"/>
  <c r="H4" i="99"/>
  <c r="K4" i="99" s="1"/>
  <c r="B4" i="99"/>
  <c r="L4" i="99" s="1"/>
  <c r="A4" i="99"/>
  <c r="H3" i="99"/>
  <c r="K3" i="99" s="1"/>
  <c r="B3" i="99"/>
  <c r="L3" i="99" s="1"/>
  <c r="A3" i="99"/>
  <c r="B30" i="100"/>
  <c r="K19" i="100"/>
  <c r="L19" i="100" s="1"/>
  <c r="K18" i="100"/>
  <c r="L18" i="100" s="1"/>
  <c r="H17" i="100"/>
  <c r="K17" i="100" s="1"/>
  <c r="L17" i="100" s="1"/>
  <c r="K16" i="100"/>
  <c r="L16" i="100" s="1"/>
  <c r="H16" i="100"/>
  <c r="K15" i="100"/>
  <c r="L15" i="100" s="1"/>
  <c r="H15" i="100"/>
  <c r="H14" i="100"/>
  <c r="K14" i="100" s="1"/>
  <c r="B14" i="100"/>
  <c r="A14" i="100"/>
  <c r="K13" i="100"/>
  <c r="H13" i="100"/>
  <c r="B13" i="100"/>
  <c r="L13" i="100" s="1"/>
  <c r="A13" i="100"/>
  <c r="K12" i="100"/>
  <c r="H12" i="100"/>
  <c r="B12" i="100"/>
  <c r="L12" i="100" s="1"/>
  <c r="A12" i="100"/>
  <c r="H11" i="100"/>
  <c r="K11" i="100" s="1"/>
  <c r="B11" i="100"/>
  <c r="A11" i="100"/>
  <c r="H10" i="100"/>
  <c r="K10" i="100" s="1"/>
  <c r="L10" i="100" s="1"/>
  <c r="B10" i="100"/>
  <c r="A10" i="100"/>
  <c r="H9" i="100"/>
  <c r="K9" i="100" s="1"/>
  <c r="B9" i="100"/>
  <c r="A9" i="100"/>
  <c r="L8" i="100"/>
  <c r="K8" i="100"/>
  <c r="H8" i="100"/>
  <c r="B8" i="100"/>
  <c r="A8" i="100"/>
  <c r="K7" i="100"/>
  <c r="H7" i="100"/>
  <c r="B7" i="100"/>
  <c r="L7" i="100" s="1"/>
  <c r="A7" i="100"/>
  <c r="K6" i="100"/>
  <c r="H6" i="100"/>
  <c r="B6" i="100"/>
  <c r="L6" i="100" s="1"/>
  <c r="A6" i="100"/>
  <c r="K5" i="100"/>
  <c r="L5" i="100" s="1"/>
  <c r="H5" i="100"/>
  <c r="B5" i="100"/>
  <c r="A5" i="100"/>
  <c r="H4" i="100"/>
  <c r="K4" i="100" s="1"/>
  <c r="L4" i="100" s="1"/>
  <c r="B4" i="100"/>
  <c r="A4" i="100"/>
  <c r="H3" i="100"/>
  <c r="K3" i="100" s="1"/>
  <c r="L3" i="100" s="1"/>
  <c r="B3" i="100"/>
  <c r="A3" i="100"/>
  <c r="B30" i="91"/>
  <c r="L19" i="91"/>
  <c r="K19" i="91"/>
  <c r="K18" i="91"/>
  <c r="L18" i="91" s="1"/>
  <c r="H17" i="91"/>
  <c r="K17" i="91" s="1"/>
  <c r="L17" i="91" s="1"/>
  <c r="H16" i="91"/>
  <c r="K16" i="91" s="1"/>
  <c r="L16" i="91" s="1"/>
  <c r="K15" i="91"/>
  <c r="L15" i="91" s="1"/>
  <c r="H15" i="91"/>
  <c r="H14" i="91"/>
  <c r="K14" i="91" s="1"/>
  <c r="B14" i="91"/>
  <c r="L14" i="91" s="1"/>
  <c r="A14" i="91"/>
  <c r="H13" i="91"/>
  <c r="K13" i="91" s="1"/>
  <c r="B13" i="91"/>
  <c r="L13" i="91" s="1"/>
  <c r="A13" i="91"/>
  <c r="H12" i="91"/>
  <c r="K12" i="91" s="1"/>
  <c r="B12" i="91"/>
  <c r="L12" i="91" s="1"/>
  <c r="A12" i="91"/>
  <c r="K11" i="91"/>
  <c r="H11" i="91"/>
  <c r="B11" i="91"/>
  <c r="L11" i="91" s="1"/>
  <c r="A11" i="91"/>
  <c r="H10" i="91"/>
  <c r="K10" i="91" s="1"/>
  <c r="L10" i="91" s="1"/>
  <c r="B10" i="91"/>
  <c r="A10" i="91"/>
  <c r="H9" i="91"/>
  <c r="K9" i="91" s="1"/>
  <c r="B9" i="91"/>
  <c r="A9" i="91"/>
  <c r="H8" i="91"/>
  <c r="K8" i="91" s="1"/>
  <c r="L8" i="91" s="1"/>
  <c r="B8" i="91"/>
  <c r="A8" i="91"/>
  <c r="L7" i="91"/>
  <c r="K7" i="91"/>
  <c r="H7" i="91"/>
  <c r="B7" i="91"/>
  <c r="A7" i="91"/>
  <c r="K6" i="91"/>
  <c r="L6" i="91" s="1"/>
  <c r="H6" i="91"/>
  <c r="B6" i="91"/>
  <c r="A6" i="91"/>
  <c r="K5" i="91"/>
  <c r="H5" i="91"/>
  <c r="B5" i="91"/>
  <c r="L5" i="91" s="1"/>
  <c r="A5" i="91"/>
  <c r="K4" i="91"/>
  <c r="L4" i="91" s="1"/>
  <c r="H4" i="91"/>
  <c r="B4" i="91"/>
  <c r="A4" i="91"/>
  <c r="H3" i="91"/>
  <c r="K3" i="91" s="1"/>
  <c r="L3" i="91" s="1"/>
  <c r="B3" i="91"/>
  <c r="A3" i="91"/>
  <c r="B30" i="88"/>
  <c r="K19" i="88"/>
  <c r="L19" i="88" s="1"/>
  <c r="K18" i="88"/>
  <c r="L18" i="88" s="1"/>
  <c r="K17" i="88"/>
  <c r="L17" i="88" s="1"/>
  <c r="H17" i="88"/>
  <c r="H16" i="88"/>
  <c r="K16" i="88" s="1"/>
  <c r="L16" i="88" s="1"/>
  <c r="K15" i="88"/>
  <c r="L15" i="88" s="1"/>
  <c r="H15" i="88"/>
  <c r="H14" i="88"/>
  <c r="K14" i="88" s="1"/>
  <c r="B14" i="88"/>
  <c r="A14" i="88"/>
  <c r="K13" i="88"/>
  <c r="L13" i="88" s="1"/>
  <c r="H13" i="88"/>
  <c r="B13" i="88"/>
  <c r="A13" i="88"/>
  <c r="H12" i="88"/>
  <c r="K12" i="88" s="1"/>
  <c r="B12" i="88"/>
  <c r="L12" i="88" s="1"/>
  <c r="A12" i="88"/>
  <c r="H11" i="88"/>
  <c r="K11" i="88" s="1"/>
  <c r="B11" i="88"/>
  <c r="A11" i="88"/>
  <c r="H10" i="88"/>
  <c r="K10" i="88" s="1"/>
  <c r="L10" i="88" s="1"/>
  <c r="B10" i="88"/>
  <c r="A10" i="88"/>
  <c r="H9" i="88"/>
  <c r="K9" i="88" s="1"/>
  <c r="B9" i="88"/>
  <c r="A9" i="88"/>
  <c r="H8" i="88"/>
  <c r="K8" i="88" s="1"/>
  <c r="L8" i="88" s="1"/>
  <c r="B8" i="88"/>
  <c r="A8" i="88"/>
  <c r="K7" i="88"/>
  <c r="H7" i="88"/>
  <c r="B7" i="88"/>
  <c r="L7" i="88" s="1"/>
  <c r="A7" i="88"/>
  <c r="L6" i="88"/>
  <c r="K6" i="88"/>
  <c r="H6" i="88"/>
  <c r="B6" i="88"/>
  <c r="A6" i="88"/>
  <c r="K5" i="88"/>
  <c r="L5" i="88" s="1"/>
  <c r="H5" i="88"/>
  <c r="B5" i="88"/>
  <c r="A5" i="88"/>
  <c r="H4" i="88"/>
  <c r="K4" i="88" s="1"/>
  <c r="L4" i="88" s="1"/>
  <c r="B4" i="88"/>
  <c r="A4" i="88"/>
  <c r="K3" i="88"/>
  <c r="L3" i="88" s="1"/>
  <c r="H3" i="88"/>
  <c r="B3" i="88"/>
  <c r="A3" i="88"/>
  <c r="B30" i="90"/>
  <c r="K19" i="90"/>
  <c r="L19" i="90" s="1"/>
  <c r="L18" i="90"/>
  <c r="K18" i="90"/>
  <c r="K17" i="90"/>
  <c r="L17" i="90" s="1"/>
  <c r="H17" i="90"/>
  <c r="H16" i="90"/>
  <c r="K16" i="90" s="1"/>
  <c r="L16" i="90" s="1"/>
  <c r="K15" i="90"/>
  <c r="L15" i="90" s="1"/>
  <c r="H15" i="90"/>
  <c r="H14" i="90"/>
  <c r="K14" i="90" s="1"/>
  <c r="B14" i="90"/>
  <c r="L14" i="90" s="1"/>
  <c r="A14" i="90"/>
  <c r="L13" i="90"/>
  <c r="K13" i="90"/>
  <c r="H13" i="90"/>
  <c r="B13" i="90"/>
  <c r="A13" i="90"/>
  <c r="H12" i="90"/>
  <c r="K12" i="90" s="1"/>
  <c r="B12" i="90"/>
  <c r="A12" i="90"/>
  <c r="H11" i="90"/>
  <c r="K11" i="90" s="1"/>
  <c r="B11" i="90"/>
  <c r="L11" i="90" s="1"/>
  <c r="A11" i="90"/>
  <c r="L10" i="90"/>
  <c r="K10" i="90"/>
  <c r="H10" i="90"/>
  <c r="B10" i="90"/>
  <c r="A10" i="90"/>
  <c r="K9" i="90"/>
  <c r="H9" i="90"/>
  <c r="B9" i="90"/>
  <c r="L9" i="90" s="1"/>
  <c r="A9" i="90"/>
  <c r="L8" i="90"/>
  <c r="K8" i="90"/>
  <c r="H8" i="90"/>
  <c r="B8" i="90"/>
  <c r="A8" i="90"/>
  <c r="K7" i="90"/>
  <c r="L7" i="90" s="1"/>
  <c r="H7" i="90"/>
  <c r="B7" i="90"/>
  <c r="A7" i="90"/>
  <c r="H6" i="90"/>
  <c r="K6" i="90" s="1"/>
  <c r="L6" i="90" s="1"/>
  <c r="B6" i="90"/>
  <c r="A6" i="90"/>
  <c r="K5" i="90"/>
  <c r="L5" i="90" s="1"/>
  <c r="H5" i="90"/>
  <c r="B5" i="90"/>
  <c r="A5" i="90"/>
  <c r="H4" i="90"/>
  <c r="K4" i="90" s="1"/>
  <c r="L4" i="90" s="1"/>
  <c r="B4" i="90"/>
  <c r="A4" i="90"/>
  <c r="K3" i="90"/>
  <c r="H3" i="90"/>
  <c r="B3" i="90"/>
  <c r="L3" i="90" s="1"/>
  <c r="A3" i="90"/>
  <c r="B30" i="98"/>
  <c r="K19" i="98"/>
  <c r="L19" i="98" s="1"/>
  <c r="K18" i="98"/>
  <c r="L18" i="98" s="1"/>
  <c r="K17" i="98"/>
  <c r="L17" i="98" s="1"/>
  <c r="H17" i="98"/>
  <c r="H16" i="98"/>
  <c r="K16" i="98" s="1"/>
  <c r="L16" i="98" s="1"/>
  <c r="K15" i="98"/>
  <c r="L15" i="98" s="1"/>
  <c r="H15" i="98"/>
  <c r="K14" i="98"/>
  <c r="L14" i="98" s="1"/>
  <c r="H14" i="98"/>
  <c r="B14" i="98"/>
  <c r="A14" i="98"/>
  <c r="H13" i="98"/>
  <c r="K13" i="98" s="1"/>
  <c r="B13" i="98"/>
  <c r="L13" i="98" s="1"/>
  <c r="A13" i="98"/>
  <c r="H12" i="98"/>
  <c r="K12" i="98" s="1"/>
  <c r="B12" i="98"/>
  <c r="A12" i="98"/>
  <c r="H11" i="98"/>
  <c r="K11" i="98" s="1"/>
  <c r="L11" i="98" s="1"/>
  <c r="B11" i="98"/>
  <c r="A11" i="98"/>
  <c r="H10" i="98"/>
  <c r="K10" i="98" s="1"/>
  <c r="B10" i="98"/>
  <c r="A10" i="98"/>
  <c r="H9" i="98"/>
  <c r="K9" i="98" s="1"/>
  <c r="B9" i="98"/>
  <c r="L9" i="98" s="1"/>
  <c r="A9" i="98"/>
  <c r="K8" i="98"/>
  <c r="H8" i="98"/>
  <c r="B8" i="98"/>
  <c r="L8" i="98" s="1"/>
  <c r="A8" i="98"/>
  <c r="K7" i="98"/>
  <c r="H7" i="98"/>
  <c r="B7" i="98"/>
  <c r="L7" i="98" s="1"/>
  <c r="A7" i="98"/>
  <c r="L6" i="98"/>
  <c r="K6" i="98"/>
  <c r="H6" i="98"/>
  <c r="B6" i="98"/>
  <c r="A6" i="98"/>
  <c r="K5" i="98"/>
  <c r="H5" i="98"/>
  <c r="B5" i="98"/>
  <c r="L5" i="98" s="1"/>
  <c r="A5" i="98"/>
  <c r="H4" i="98"/>
  <c r="K4" i="98" s="1"/>
  <c r="B4" i="98"/>
  <c r="L4" i="98" s="1"/>
  <c r="A4" i="98"/>
  <c r="K3" i="98"/>
  <c r="L3" i="98" s="1"/>
  <c r="H3" i="98"/>
  <c r="B3" i="98"/>
  <c r="A3" i="98"/>
  <c r="B30" i="92"/>
  <c r="K19" i="92"/>
  <c r="L19" i="92" s="1"/>
  <c r="L18" i="92"/>
  <c r="K18" i="92"/>
  <c r="H17" i="92"/>
  <c r="K17" i="92" s="1"/>
  <c r="L17" i="92" s="1"/>
  <c r="K16" i="92"/>
  <c r="L16" i="92" s="1"/>
  <c r="H16" i="92"/>
  <c r="K15" i="92"/>
  <c r="L15" i="92" s="1"/>
  <c r="H15" i="92"/>
  <c r="H14" i="92"/>
  <c r="K14" i="92" s="1"/>
  <c r="B14" i="92"/>
  <c r="A14" i="92"/>
  <c r="H13" i="92"/>
  <c r="K13" i="92" s="1"/>
  <c r="L13" i="92" s="1"/>
  <c r="B13" i="92"/>
  <c r="A13" i="92"/>
  <c r="K12" i="92"/>
  <c r="L12" i="92" s="1"/>
  <c r="H12" i="92"/>
  <c r="B12" i="92"/>
  <c r="A12" i="92"/>
  <c r="H11" i="92"/>
  <c r="K11" i="92" s="1"/>
  <c r="B11" i="92"/>
  <c r="L11" i="92" s="1"/>
  <c r="A11" i="92"/>
  <c r="K10" i="92"/>
  <c r="H10" i="92"/>
  <c r="B10" i="92"/>
  <c r="L10" i="92" s="1"/>
  <c r="A10" i="92"/>
  <c r="H9" i="92"/>
  <c r="K9" i="92" s="1"/>
  <c r="B9" i="92"/>
  <c r="A9" i="92"/>
  <c r="L8" i="92"/>
  <c r="K8" i="92"/>
  <c r="H8" i="92"/>
  <c r="B8" i="92"/>
  <c r="A8" i="92"/>
  <c r="H7" i="92"/>
  <c r="K7" i="92" s="1"/>
  <c r="L7" i="92" s="1"/>
  <c r="B7" i="92"/>
  <c r="A7" i="92"/>
  <c r="H6" i="92"/>
  <c r="K6" i="92" s="1"/>
  <c r="B6" i="92"/>
  <c r="L6" i="92" s="1"/>
  <c r="A6" i="92"/>
  <c r="K5" i="92"/>
  <c r="H5" i="92"/>
  <c r="B5" i="92"/>
  <c r="L5" i="92" s="1"/>
  <c r="A5" i="92"/>
  <c r="H4" i="92"/>
  <c r="K4" i="92" s="1"/>
  <c r="B4" i="92"/>
  <c r="A4" i="92"/>
  <c r="H3" i="92"/>
  <c r="K3" i="92" s="1"/>
  <c r="L3" i="92" s="1"/>
  <c r="B3" i="92"/>
  <c r="A3" i="92"/>
  <c r="B30" i="97"/>
  <c r="L19" i="97"/>
  <c r="K19" i="97"/>
  <c r="K18" i="97"/>
  <c r="L18" i="97" s="1"/>
  <c r="L17" i="97"/>
  <c r="K17" i="97"/>
  <c r="H17" i="97"/>
  <c r="L16" i="97"/>
  <c r="K16" i="97"/>
  <c r="H16" i="97"/>
  <c r="K15" i="97"/>
  <c r="L15" i="97" s="1"/>
  <c r="H15" i="97"/>
  <c r="H14" i="97"/>
  <c r="K14" i="97" s="1"/>
  <c r="B14" i="97"/>
  <c r="L14" i="97" s="1"/>
  <c r="A14" i="97"/>
  <c r="K13" i="97"/>
  <c r="L13" i="97" s="1"/>
  <c r="H13" i="97"/>
  <c r="B13" i="97"/>
  <c r="A13" i="97"/>
  <c r="K12" i="97"/>
  <c r="H12" i="97"/>
  <c r="B12" i="97"/>
  <c r="L12" i="97" s="1"/>
  <c r="A12" i="97"/>
  <c r="H11" i="97"/>
  <c r="K11" i="97" s="1"/>
  <c r="B11" i="97"/>
  <c r="A11" i="97"/>
  <c r="H10" i="97"/>
  <c r="K10" i="97" s="1"/>
  <c r="B10" i="97"/>
  <c r="L10" i="97" s="1"/>
  <c r="A10" i="97"/>
  <c r="K9" i="97"/>
  <c r="H9" i="97"/>
  <c r="B9" i="97"/>
  <c r="L9" i="97" s="1"/>
  <c r="A9" i="97"/>
  <c r="H8" i="97"/>
  <c r="K8" i="97" s="1"/>
  <c r="L8" i="97" s="1"/>
  <c r="B8" i="97"/>
  <c r="A8" i="97"/>
  <c r="H7" i="97"/>
  <c r="K7" i="97" s="1"/>
  <c r="L7" i="97" s="1"/>
  <c r="B7" i="97"/>
  <c r="A7" i="97"/>
  <c r="H6" i="97"/>
  <c r="K6" i="97" s="1"/>
  <c r="B6" i="97"/>
  <c r="A6" i="97"/>
  <c r="K5" i="97"/>
  <c r="L5" i="97" s="1"/>
  <c r="H5" i="97"/>
  <c r="B5" i="97"/>
  <c r="A5" i="97"/>
  <c r="K4" i="97"/>
  <c r="L4" i="97" s="1"/>
  <c r="H4" i="97"/>
  <c r="B4" i="97"/>
  <c r="A4" i="97"/>
  <c r="L3" i="97"/>
  <c r="K3" i="97"/>
  <c r="H3" i="97"/>
  <c r="B3" i="97"/>
  <c r="A3" i="97"/>
  <c r="B30" i="86"/>
  <c r="K19" i="86"/>
  <c r="L19" i="86" s="1"/>
  <c r="L18" i="86"/>
  <c r="K18" i="86"/>
  <c r="L17" i="86"/>
  <c r="K17" i="86"/>
  <c r="H17" i="86"/>
  <c r="H16" i="86"/>
  <c r="K16" i="86" s="1"/>
  <c r="L16" i="86" s="1"/>
  <c r="K15" i="86"/>
  <c r="L15" i="86" s="1"/>
  <c r="H15" i="86"/>
  <c r="K14" i="86"/>
  <c r="L14" i="86" s="1"/>
  <c r="H14" i="86"/>
  <c r="B14" i="86"/>
  <c r="A14" i="86"/>
  <c r="L13" i="86"/>
  <c r="K13" i="86"/>
  <c r="H13" i="86"/>
  <c r="B13" i="86"/>
  <c r="A13" i="86"/>
  <c r="H12" i="86"/>
  <c r="K12" i="86" s="1"/>
  <c r="B12" i="86"/>
  <c r="A12" i="86"/>
  <c r="H11" i="86"/>
  <c r="K11" i="86" s="1"/>
  <c r="B11" i="86"/>
  <c r="A11" i="86"/>
  <c r="K10" i="86"/>
  <c r="H10" i="86"/>
  <c r="B10" i="86"/>
  <c r="L10" i="86" s="1"/>
  <c r="A10" i="86"/>
  <c r="H9" i="86"/>
  <c r="K9" i="86" s="1"/>
  <c r="B9" i="86"/>
  <c r="L9" i="86" s="1"/>
  <c r="A9" i="86"/>
  <c r="H8" i="86"/>
  <c r="K8" i="86" s="1"/>
  <c r="L8" i="86" s="1"/>
  <c r="B8" i="86"/>
  <c r="A8" i="86"/>
  <c r="H7" i="86"/>
  <c r="K7" i="86" s="1"/>
  <c r="B7" i="86"/>
  <c r="A7" i="86"/>
  <c r="H6" i="86"/>
  <c r="K6" i="86" s="1"/>
  <c r="L6" i="86" s="1"/>
  <c r="B6" i="86"/>
  <c r="A6" i="86"/>
  <c r="K5" i="86"/>
  <c r="L5" i="86" s="1"/>
  <c r="H5" i="86"/>
  <c r="B5" i="86"/>
  <c r="A5" i="86"/>
  <c r="H4" i="86"/>
  <c r="K4" i="86" s="1"/>
  <c r="B4" i="86"/>
  <c r="L4" i="86" s="1"/>
  <c r="A4" i="86"/>
  <c r="L3" i="86"/>
  <c r="K3" i="86"/>
  <c r="H3" i="86"/>
  <c r="B3" i="86"/>
  <c r="A3" i="86"/>
  <c r="B30" i="82"/>
  <c r="K19" i="82"/>
  <c r="L19" i="82" s="1"/>
  <c r="K18" i="82"/>
  <c r="L18" i="82" s="1"/>
  <c r="H17" i="82"/>
  <c r="K17" i="82" s="1"/>
  <c r="L17" i="82" s="1"/>
  <c r="K16" i="82"/>
  <c r="L16" i="82" s="1"/>
  <c r="H16" i="82"/>
  <c r="K15" i="82"/>
  <c r="L15" i="82" s="1"/>
  <c r="H15" i="82"/>
  <c r="H14" i="82"/>
  <c r="K14" i="82" s="1"/>
  <c r="L14" i="82" s="1"/>
  <c r="B14" i="82"/>
  <c r="A14" i="82"/>
  <c r="H13" i="82"/>
  <c r="K13" i="82" s="1"/>
  <c r="L13" i="82" s="1"/>
  <c r="B13" i="82"/>
  <c r="A13" i="82"/>
  <c r="K12" i="82"/>
  <c r="H12" i="82"/>
  <c r="B12" i="82"/>
  <c r="L12" i="82" s="1"/>
  <c r="A12" i="82"/>
  <c r="H11" i="82"/>
  <c r="K11" i="82" s="1"/>
  <c r="L11" i="82" s="1"/>
  <c r="B11" i="82"/>
  <c r="A11" i="82"/>
  <c r="H10" i="82"/>
  <c r="K10" i="82" s="1"/>
  <c r="B10" i="82"/>
  <c r="L10" i="82" s="1"/>
  <c r="A10" i="82"/>
  <c r="H9" i="82"/>
  <c r="K9" i="82" s="1"/>
  <c r="B9" i="82"/>
  <c r="A9" i="82"/>
  <c r="L8" i="82"/>
  <c r="K8" i="82"/>
  <c r="H8" i="82"/>
  <c r="B8" i="82"/>
  <c r="A8" i="82"/>
  <c r="K7" i="82"/>
  <c r="H7" i="82"/>
  <c r="B7" i="82"/>
  <c r="L7" i="82" s="1"/>
  <c r="A7" i="82"/>
  <c r="H6" i="82"/>
  <c r="K6" i="82" s="1"/>
  <c r="B6" i="82"/>
  <c r="A6" i="82"/>
  <c r="K5" i="82"/>
  <c r="L5" i="82" s="1"/>
  <c r="H5" i="82"/>
  <c r="B5" i="82"/>
  <c r="A5" i="82"/>
  <c r="H4" i="82"/>
  <c r="K4" i="82" s="1"/>
  <c r="L4" i="82" s="1"/>
  <c r="B4" i="82"/>
  <c r="A4" i="82"/>
  <c r="L3" i="82"/>
  <c r="K3" i="82"/>
  <c r="H3" i="82"/>
  <c r="B3" i="82"/>
  <c r="A3" i="82"/>
  <c r="B30" i="84"/>
  <c r="L19" i="84"/>
  <c r="K19" i="84"/>
  <c r="K18" i="84"/>
  <c r="L18" i="84" s="1"/>
  <c r="L17" i="84"/>
  <c r="K17" i="84"/>
  <c r="H17" i="84"/>
  <c r="L16" i="84"/>
  <c r="K16" i="84"/>
  <c r="H16" i="84"/>
  <c r="K15" i="84"/>
  <c r="L15" i="84" s="1"/>
  <c r="H15" i="84"/>
  <c r="K14" i="84"/>
  <c r="H14" i="84"/>
  <c r="B14" i="84"/>
  <c r="L14" i="84" s="1"/>
  <c r="A14" i="84"/>
  <c r="K13" i="84"/>
  <c r="L13" i="84" s="1"/>
  <c r="H13" i="84"/>
  <c r="B13" i="84"/>
  <c r="A13" i="84"/>
  <c r="K12" i="84"/>
  <c r="L12" i="84" s="1"/>
  <c r="H12" i="84"/>
  <c r="B12" i="84"/>
  <c r="A12" i="84"/>
  <c r="H11" i="84"/>
  <c r="K11" i="84" s="1"/>
  <c r="B11" i="84"/>
  <c r="L11" i="84" s="1"/>
  <c r="A11" i="84"/>
  <c r="H10" i="84"/>
  <c r="K10" i="84" s="1"/>
  <c r="B10" i="84"/>
  <c r="A10" i="84"/>
  <c r="H9" i="84"/>
  <c r="K9" i="84" s="1"/>
  <c r="B9" i="84"/>
  <c r="L9" i="84" s="1"/>
  <c r="A9" i="84"/>
  <c r="H8" i="84"/>
  <c r="K8" i="84" s="1"/>
  <c r="B8" i="84"/>
  <c r="A8" i="84"/>
  <c r="H7" i="84"/>
  <c r="K7" i="84" s="1"/>
  <c r="B7" i="84"/>
  <c r="A7" i="84"/>
  <c r="H6" i="84"/>
  <c r="K6" i="84" s="1"/>
  <c r="L6" i="84" s="1"/>
  <c r="B6" i="84"/>
  <c r="A6" i="84"/>
  <c r="K5" i="84"/>
  <c r="H5" i="84"/>
  <c r="B5" i="84"/>
  <c r="L5" i="84" s="1"/>
  <c r="A5" i="84"/>
  <c r="K4" i="84"/>
  <c r="H4" i="84"/>
  <c r="B4" i="84"/>
  <c r="L4" i="84" s="1"/>
  <c r="A4" i="84"/>
  <c r="L3" i="84"/>
  <c r="K3" i="84"/>
  <c r="H3" i="84"/>
  <c r="B3" i="84"/>
  <c r="A3" i="84"/>
  <c r="B30" i="83"/>
  <c r="L19" i="83"/>
  <c r="K19" i="83"/>
  <c r="K18" i="83"/>
  <c r="L18" i="83" s="1"/>
  <c r="L17" i="83"/>
  <c r="K17" i="83"/>
  <c r="H17" i="83"/>
  <c r="K16" i="83"/>
  <c r="L16" i="83" s="1"/>
  <c r="H16" i="83"/>
  <c r="K15" i="83"/>
  <c r="L15" i="83" s="1"/>
  <c r="H15" i="83"/>
  <c r="H14" i="83"/>
  <c r="K14" i="83" s="1"/>
  <c r="B14" i="83"/>
  <c r="L14" i="83" s="1"/>
  <c r="A14" i="83"/>
  <c r="K13" i="83"/>
  <c r="L13" i="83" s="1"/>
  <c r="H13" i="83"/>
  <c r="B13" i="83"/>
  <c r="A13" i="83"/>
  <c r="K12" i="83"/>
  <c r="H12" i="83"/>
  <c r="B12" i="83"/>
  <c r="L12" i="83" s="1"/>
  <c r="A12" i="83"/>
  <c r="H11" i="83"/>
  <c r="K11" i="83" s="1"/>
  <c r="B11" i="83"/>
  <c r="A11" i="83"/>
  <c r="H10" i="83"/>
  <c r="K10" i="83" s="1"/>
  <c r="B10" i="83"/>
  <c r="A10" i="83"/>
  <c r="H9" i="83"/>
  <c r="K9" i="83" s="1"/>
  <c r="B9" i="83"/>
  <c r="L9" i="83" s="1"/>
  <c r="A9" i="83"/>
  <c r="H8" i="83"/>
  <c r="K8" i="83" s="1"/>
  <c r="B8" i="83"/>
  <c r="A8" i="83"/>
  <c r="H7" i="83"/>
  <c r="K7" i="83" s="1"/>
  <c r="B7" i="83"/>
  <c r="L7" i="83" s="1"/>
  <c r="A7" i="83"/>
  <c r="L6" i="83"/>
  <c r="K6" i="83"/>
  <c r="H6" i="83"/>
  <c r="B6" i="83"/>
  <c r="A6" i="83"/>
  <c r="K5" i="83"/>
  <c r="H5" i="83"/>
  <c r="B5" i="83"/>
  <c r="L5" i="83" s="1"/>
  <c r="A5" i="83"/>
  <c r="K4" i="83"/>
  <c r="H4" i="83"/>
  <c r="B4" i="83"/>
  <c r="L4" i="83" s="1"/>
  <c r="A4" i="83"/>
  <c r="L3" i="83"/>
  <c r="K3" i="83"/>
  <c r="H3" i="83"/>
  <c r="B3" i="83"/>
  <c r="A3" i="83"/>
  <c r="B30" i="81"/>
  <c r="L19" i="81"/>
  <c r="K19" i="81"/>
  <c r="L18" i="81"/>
  <c r="K18" i="81"/>
  <c r="H17" i="81"/>
  <c r="K17" i="81" s="1"/>
  <c r="L17" i="81" s="1"/>
  <c r="K16" i="81"/>
  <c r="L16" i="81" s="1"/>
  <c r="H16" i="81"/>
  <c r="K15" i="81"/>
  <c r="L15" i="81" s="1"/>
  <c r="H15" i="81"/>
  <c r="K14" i="81"/>
  <c r="H14" i="81"/>
  <c r="B14" i="81"/>
  <c r="L14" i="81" s="1"/>
  <c r="A14" i="81"/>
  <c r="L13" i="81"/>
  <c r="K13" i="81"/>
  <c r="H13" i="81"/>
  <c r="B13" i="81"/>
  <c r="A13" i="81"/>
  <c r="K12" i="81"/>
  <c r="L12" i="81" s="1"/>
  <c r="H12" i="81"/>
  <c r="B12" i="81"/>
  <c r="A12" i="81"/>
  <c r="H11" i="81"/>
  <c r="K11" i="81" s="1"/>
  <c r="L11" i="81" s="1"/>
  <c r="B11" i="81"/>
  <c r="A11" i="81"/>
  <c r="L10" i="81"/>
  <c r="K10" i="81"/>
  <c r="H10" i="81"/>
  <c r="B10" i="81"/>
  <c r="A10" i="81"/>
  <c r="H9" i="81"/>
  <c r="K9" i="81" s="1"/>
  <c r="B9" i="81"/>
  <c r="L9" i="81" s="1"/>
  <c r="A9" i="81"/>
  <c r="L8" i="81"/>
  <c r="K8" i="81"/>
  <c r="H8" i="81"/>
  <c r="B8" i="81"/>
  <c r="A8" i="81"/>
  <c r="L7" i="81"/>
  <c r="K7" i="81"/>
  <c r="H7" i="81"/>
  <c r="B7" i="81"/>
  <c r="A7" i="81"/>
  <c r="H6" i="81"/>
  <c r="K6" i="81" s="1"/>
  <c r="B6" i="81"/>
  <c r="A6" i="81"/>
  <c r="K5" i="81"/>
  <c r="H5" i="81"/>
  <c r="B5" i="81"/>
  <c r="L5" i="81" s="1"/>
  <c r="A5" i="81"/>
  <c r="K4" i="81"/>
  <c r="H4" i="81"/>
  <c r="B4" i="81"/>
  <c r="L4" i="81" s="1"/>
  <c r="A4" i="81"/>
  <c r="H3" i="81"/>
  <c r="K3" i="81" s="1"/>
  <c r="L3" i="81" s="1"/>
  <c r="B3" i="81"/>
  <c r="A3" i="81"/>
  <c r="B14" i="80"/>
  <c r="A14" i="80"/>
  <c r="K19" i="153"/>
  <c r="L19" i="153" s="1"/>
  <c r="K18" i="153"/>
  <c r="L18" i="153" s="1"/>
  <c r="H17" i="153"/>
  <c r="K17" i="153" s="1"/>
  <c r="L17" i="153" s="1"/>
  <c r="H16" i="153"/>
  <c r="K16" i="153" s="1"/>
  <c r="L16" i="153" s="1"/>
  <c r="L15" i="153"/>
  <c r="K15" i="153"/>
  <c r="H15" i="153"/>
  <c r="K14" i="153"/>
  <c r="L14" i="153" s="1"/>
  <c r="H14" i="153"/>
  <c r="B14" i="153"/>
  <c r="A14" i="153"/>
  <c r="K13" i="153"/>
  <c r="L13" i="153" s="1"/>
  <c r="H13" i="153"/>
  <c r="B13" i="153"/>
  <c r="A13" i="153"/>
  <c r="H12" i="153"/>
  <c r="K12" i="153" s="1"/>
  <c r="B12" i="153"/>
  <c r="L12" i="153" s="1"/>
  <c r="A12" i="153"/>
  <c r="H11" i="153"/>
  <c r="K11" i="153" s="1"/>
  <c r="B11" i="153"/>
  <c r="L11" i="153" s="1"/>
  <c r="A11" i="153"/>
  <c r="H10" i="153"/>
  <c r="K10" i="153" s="1"/>
  <c r="L10" i="153" s="1"/>
  <c r="B10" i="153"/>
  <c r="A10" i="153"/>
  <c r="H9" i="153"/>
  <c r="K9" i="153" s="1"/>
  <c r="B9" i="153"/>
  <c r="A9" i="153"/>
  <c r="H8" i="153"/>
  <c r="K8" i="153" s="1"/>
  <c r="B8" i="153"/>
  <c r="A8" i="153"/>
  <c r="H7" i="153"/>
  <c r="K7" i="153" s="1"/>
  <c r="B7" i="153"/>
  <c r="L7" i="153" s="1"/>
  <c r="A7" i="153"/>
  <c r="H6" i="153"/>
  <c r="K6" i="153" s="1"/>
  <c r="B6" i="153"/>
  <c r="L6" i="153" s="1"/>
  <c r="A6" i="153"/>
  <c r="L5" i="153"/>
  <c r="K5" i="153"/>
  <c r="H5" i="153"/>
  <c r="B5" i="153"/>
  <c r="A5" i="153"/>
  <c r="H4" i="153"/>
  <c r="K4" i="153" s="1"/>
  <c r="B4" i="153"/>
  <c r="A4" i="153"/>
  <c r="H3" i="153"/>
  <c r="K3" i="153" s="1"/>
  <c r="L3" i="153" s="1"/>
  <c r="B3" i="153"/>
  <c r="A3" i="153"/>
  <c r="L19" i="76"/>
  <c r="K19" i="76"/>
  <c r="K18" i="76"/>
  <c r="L18" i="76" s="1"/>
  <c r="H17" i="76"/>
  <c r="K17" i="76" s="1"/>
  <c r="L17" i="76" s="1"/>
  <c r="L16" i="76"/>
  <c r="K16" i="76"/>
  <c r="H16" i="76"/>
  <c r="K15" i="76"/>
  <c r="L15" i="76" s="1"/>
  <c r="H15" i="76"/>
  <c r="H14" i="76"/>
  <c r="K14" i="76" s="1"/>
  <c r="B14" i="76"/>
  <c r="L14" i="76" s="1"/>
  <c r="A14" i="76"/>
  <c r="H13" i="76"/>
  <c r="K13" i="76" s="1"/>
  <c r="L13" i="76" s="1"/>
  <c r="B13" i="76"/>
  <c r="A13" i="76"/>
  <c r="L12" i="76"/>
  <c r="K12" i="76"/>
  <c r="H12" i="76"/>
  <c r="B12" i="76"/>
  <c r="A12" i="76"/>
  <c r="H11" i="76"/>
  <c r="K11" i="76" s="1"/>
  <c r="B11" i="76"/>
  <c r="L11" i="76" s="1"/>
  <c r="A11" i="76"/>
  <c r="H10" i="76"/>
  <c r="K10" i="76" s="1"/>
  <c r="L10" i="76" s="1"/>
  <c r="B10" i="76"/>
  <c r="A10" i="76"/>
  <c r="K9" i="76"/>
  <c r="H9" i="76"/>
  <c r="B9" i="76"/>
  <c r="A9" i="76"/>
  <c r="K8" i="76"/>
  <c r="L8" i="76" s="1"/>
  <c r="H8" i="76"/>
  <c r="B8" i="76"/>
  <c r="A8" i="76"/>
  <c r="L7" i="76"/>
  <c r="K7" i="76"/>
  <c r="H7" i="76"/>
  <c r="B7" i="76"/>
  <c r="A7" i="76"/>
  <c r="H6" i="76"/>
  <c r="K6" i="76" s="1"/>
  <c r="B6" i="76"/>
  <c r="L6" i="76" s="1"/>
  <c r="A6" i="76"/>
  <c r="H5" i="76"/>
  <c r="K5" i="76" s="1"/>
  <c r="L5" i="76" s="1"/>
  <c r="B5" i="76"/>
  <c r="A5" i="76"/>
  <c r="K4" i="76"/>
  <c r="L4" i="76" s="1"/>
  <c r="H4" i="76"/>
  <c r="B4" i="76"/>
  <c r="A4" i="76"/>
  <c r="H3" i="76"/>
  <c r="K3" i="76" s="1"/>
  <c r="L3" i="76" s="1"/>
  <c r="B3" i="76"/>
  <c r="A3" i="76"/>
  <c r="B14" i="132"/>
  <c r="A14" i="132"/>
  <c r="L19" i="55"/>
  <c r="K19" i="55"/>
  <c r="K18" i="55"/>
  <c r="L18" i="55" s="1"/>
  <c r="K17" i="55"/>
  <c r="L17" i="55" s="1"/>
  <c r="H17" i="55"/>
  <c r="H16" i="55"/>
  <c r="K16" i="55" s="1"/>
  <c r="L16" i="55" s="1"/>
  <c r="H15" i="55"/>
  <c r="K15" i="55" s="1"/>
  <c r="L15" i="55" s="1"/>
  <c r="H14" i="55"/>
  <c r="K14" i="55" s="1"/>
  <c r="B14" i="55"/>
  <c r="A14" i="55"/>
  <c r="K13" i="55"/>
  <c r="H13" i="55"/>
  <c r="B13" i="55"/>
  <c r="L13" i="55" s="1"/>
  <c r="A13" i="55"/>
  <c r="H12" i="55"/>
  <c r="K12" i="55" s="1"/>
  <c r="B12" i="55"/>
  <c r="L12" i="55" s="1"/>
  <c r="A12" i="55"/>
  <c r="H11" i="55"/>
  <c r="K11" i="55" s="1"/>
  <c r="B11" i="55"/>
  <c r="L11" i="55" s="1"/>
  <c r="A11" i="55"/>
  <c r="H10" i="55"/>
  <c r="K10" i="55" s="1"/>
  <c r="L10" i="55" s="1"/>
  <c r="B10" i="55"/>
  <c r="A10" i="55"/>
  <c r="H9" i="55"/>
  <c r="K9" i="55" s="1"/>
  <c r="B9" i="55"/>
  <c r="A9" i="55"/>
  <c r="H8" i="55"/>
  <c r="K8" i="55" s="1"/>
  <c r="B8" i="55"/>
  <c r="A8" i="55"/>
  <c r="L7" i="55"/>
  <c r="K7" i="55"/>
  <c r="H7" i="55"/>
  <c r="B7" i="55"/>
  <c r="A7" i="55"/>
  <c r="L6" i="55"/>
  <c r="K6" i="55"/>
  <c r="H6" i="55"/>
  <c r="B6" i="55"/>
  <c r="A6" i="55"/>
  <c r="L5" i="55"/>
  <c r="K5" i="55"/>
  <c r="H5" i="55"/>
  <c r="B5" i="55"/>
  <c r="A5" i="55"/>
  <c r="K4" i="55"/>
  <c r="L4" i="55" s="1"/>
  <c r="H4" i="55"/>
  <c r="B4" i="55"/>
  <c r="A4" i="55"/>
  <c r="K3" i="55"/>
  <c r="H3" i="55"/>
  <c r="B3" i="55"/>
  <c r="L3" i="55" s="1"/>
  <c r="A3" i="55"/>
  <c r="K19" i="149"/>
  <c r="L19" i="149" s="1"/>
  <c r="K18" i="149"/>
  <c r="L18" i="149" s="1"/>
  <c r="H17" i="149"/>
  <c r="K17" i="149" s="1"/>
  <c r="L17" i="149" s="1"/>
  <c r="K16" i="149"/>
  <c r="L16" i="149" s="1"/>
  <c r="H16" i="149"/>
  <c r="L15" i="149"/>
  <c r="K15" i="149"/>
  <c r="H15" i="149"/>
  <c r="H14" i="149"/>
  <c r="K14" i="149" s="1"/>
  <c r="B14" i="149"/>
  <c r="L14" i="149" s="1"/>
  <c r="A14" i="149"/>
  <c r="K13" i="149"/>
  <c r="L13" i="149" s="1"/>
  <c r="H13" i="149"/>
  <c r="B13" i="149"/>
  <c r="A13" i="149"/>
  <c r="K12" i="149"/>
  <c r="H12" i="149"/>
  <c r="B12" i="149"/>
  <c r="L12" i="149" s="1"/>
  <c r="A12" i="149"/>
  <c r="H11" i="149"/>
  <c r="K11" i="149" s="1"/>
  <c r="B11" i="149"/>
  <c r="A11" i="149"/>
  <c r="H10" i="149"/>
  <c r="K10" i="149" s="1"/>
  <c r="L10" i="149" s="1"/>
  <c r="B10" i="149"/>
  <c r="A10" i="149"/>
  <c r="H9" i="149"/>
  <c r="K9" i="149" s="1"/>
  <c r="B9" i="149"/>
  <c r="A9" i="149"/>
  <c r="H8" i="149"/>
  <c r="K8" i="149" s="1"/>
  <c r="B8" i="149"/>
  <c r="L8" i="149" s="1"/>
  <c r="A8" i="149"/>
  <c r="K7" i="149"/>
  <c r="H7" i="149"/>
  <c r="B7" i="149"/>
  <c r="L7" i="149" s="1"/>
  <c r="A7" i="149"/>
  <c r="H6" i="149"/>
  <c r="K6" i="149" s="1"/>
  <c r="B6" i="149"/>
  <c r="A6" i="149"/>
  <c r="L5" i="149"/>
  <c r="K5" i="149"/>
  <c r="H5" i="149"/>
  <c r="B5" i="149"/>
  <c r="A5" i="149"/>
  <c r="H4" i="149"/>
  <c r="K4" i="149" s="1"/>
  <c r="L4" i="149" s="1"/>
  <c r="B4" i="149"/>
  <c r="A4" i="149"/>
  <c r="H3" i="149"/>
  <c r="K3" i="149" s="1"/>
  <c r="L3" i="149" s="1"/>
  <c r="B3" i="149"/>
  <c r="A3" i="149"/>
  <c r="K19" i="8"/>
  <c r="L19" i="8" s="1"/>
  <c r="L18" i="8"/>
  <c r="K18" i="8"/>
  <c r="H17" i="8"/>
  <c r="K17" i="8" s="1"/>
  <c r="L17" i="8" s="1"/>
  <c r="H16" i="8"/>
  <c r="K16" i="8" s="1"/>
  <c r="L16" i="8" s="1"/>
  <c r="H15" i="8"/>
  <c r="K15" i="8" s="1"/>
  <c r="L15" i="8" s="1"/>
  <c r="H14" i="8"/>
  <c r="K14" i="8" s="1"/>
  <c r="B14" i="8"/>
  <c r="L14" i="8" s="1"/>
  <c r="A14" i="8"/>
  <c r="L13" i="8"/>
  <c r="K13" i="8"/>
  <c r="H13" i="8"/>
  <c r="B13" i="8"/>
  <c r="A13" i="8"/>
  <c r="H12" i="8"/>
  <c r="K12" i="8" s="1"/>
  <c r="B12" i="8"/>
  <c r="L12" i="8" s="1"/>
  <c r="A12" i="8"/>
  <c r="H11" i="8"/>
  <c r="K11" i="8" s="1"/>
  <c r="B11" i="8"/>
  <c r="L11" i="8" s="1"/>
  <c r="A11" i="8"/>
  <c r="K10" i="8"/>
  <c r="L10" i="8" s="1"/>
  <c r="H10" i="8"/>
  <c r="B10" i="8"/>
  <c r="A10" i="8"/>
  <c r="K9" i="8"/>
  <c r="H9" i="8"/>
  <c r="B9" i="8"/>
  <c r="L9" i="8" s="1"/>
  <c r="A9" i="8"/>
  <c r="H8" i="8"/>
  <c r="K8" i="8" s="1"/>
  <c r="B8" i="8"/>
  <c r="L8" i="8" s="1"/>
  <c r="A8" i="8"/>
  <c r="H7" i="8"/>
  <c r="K7" i="8" s="1"/>
  <c r="B7" i="8"/>
  <c r="A7" i="8"/>
  <c r="H6" i="8"/>
  <c r="K6" i="8" s="1"/>
  <c r="L6" i="8" s="1"/>
  <c r="B6" i="8"/>
  <c r="A6" i="8"/>
  <c r="L5" i="8"/>
  <c r="K5" i="8"/>
  <c r="H5" i="8"/>
  <c r="B5" i="8"/>
  <c r="A5" i="8"/>
  <c r="H4" i="8"/>
  <c r="K4" i="8" s="1"/>
  <c r="B4" i="8"/>
  <c r="L4" i="8" s="1"/>
  <c r="A4" i="8"/>
  <c r="K3" i="8"/>
  <c r="H3" i="8"/>
  <c r="B3" i="8"/>
  <c r="L3" i="8" s="1"/>
  <c r="A3" i="8"/>
  <c r="L19" i="148"/>
  <c r="K19" i="148"/>
  <c r="K18" i="148"/>
  <c r="L18" i="148" s="1"/>
  <c r="H17" i="148"/>
  <c r="K17" i="148" s="1"/>
  <c r="L17" i="148" s="1"/>
  <c r="K16" i="148"/>
  <c r="L16" i="148" s="1"/>
  <c r="H16" i="148"/>
  <c r="L15" i="148"/>
  <c r="K15" i="148"/>
  <c r="H15" i="148"/>
  <c r="H14" i="148"/>
  <c r="K14" i="148" s="1"/>
  <c r="B14" i="148"/>
  <c r="A14" i="148"/>
  <c r="K13" i="148"/>
  <c r="L13" i="148" s="1"/>
  <c r="H13" i="148"/>
  <c r="B13" i="148"/>
  <c r="A13" i="148"/>
  <c r="K12" i="148"/>
  <c r="H12" i="148"/>
  <c r="B12" i="148"/>
  <c r="L12" i="148" s="1"/>
  <c r="A12" i="148"/>
  <c r="H11" i="148"/>
  <c r="K11" i="148" s="1"/>
  <c r="B11" i="148"/>
  <c r="L11" i="148" s="1"/>
  <c r="A11" i="148"/>
  <c r="H10" i="148"/>
  <c r="K10" i="148" s="1"/>
  <c r="L10" i="148" s="1"/>
  <c r="B10" i="148"/>
  <c r="A10" i="148"/>
  <c r="H9" i="148"/>
  <c r="K9" i="148" s="1"/>
  <c r="B9" i="148"/>
  <c r="L9" i="148" s="1"/>
  <c r="A9" i="148"/>
  <c r="H8" i="148"/>
  <c r="K8" i="148" s="1"/>
  <c r="L8" i="148" s="1"/>
  <c r="B8" i="148"/>
  <c r="A8" i="148"/>
  <c r="L7" i="148"/>
  <c r="K7" i="148"/>
  <c r="H7" i="148"/>
  <c r="B7" i="148"/>
  <c r="A7" i="148"/>
  <c r="H6" i="148"/>
  <c r="K6" i="148" s="1"/>
  <c r="B6" i="148"/>
  <c r="A6" i="148"/>
  <c r="L5" i="148"/>
  <c r="K5" i="148"/>
  <c r="H5" i="148"/>
  <c r="B5" i="148"/>
  <c r="A5" i="148"/>
  <c r="L4" i="148"/>
  <c r="K4" i="148"/>
  <c r="H4" i="148"/>
  <c r="B4" i="148"/>
  <c r="A4" i="148"/>
  <c r="K3" i="148"/>
  <c r="H3" i="148"/>
  <c r="B3" i="148"/>
  <c r="L3" i="148" s="1"/>
  <c r="A3" i="148"/>
  <c r="K19" i="159"/>
  <c r="L19" i="159" s="1"/>
  <c r="K18" i="159"/>
  <c r="L18" i="159" s="1"/>
  <c r="H17" i="159"/>
  <c r="K17" i="159" s="1"/>
  <c r="L17" i="159" s="1"/>
  <c r="K16" i="159"/>
  <c r="L16" i="159" s="1"/>
  <c r="H16" i="159"/>
  <c r="H15" i="159"/>
  <c r="K15" i="159" s="1"/>
  <c r="L15" i="159" s="1"/>
  <c r="K14" i="159"/>
  <c r="L14" i="159" s="1"/>
  <c r="H14" i="159"/>
  <c r="B14" i="159"/>
  <c r="A14" i="159"/>
  <c r="H13" i="159"/>
  <c r="K13" i="159" s="1"/>
  <c r="B13" i="159"/>
  <c r="L13" i="159" s="1"/>
  <c r="A13" i="159"/>
  <c r="K12" i="159"/>
  <c r="H12" i="159"/>
  <c r="B12" i="159"/>
  <c r="L12" i="159" s="1"/>
  <c r="A12" i="159"/>
  <c r="H11" i="159"/>
  <c r="K11" i="159" s="1"/>
  <c r="B11" i="159"/>
  <c r="L11" i="159" s="1"/>
  <c r="A11" i="159"/>
  <c r="H10" i="159"/>
  <c r="K10" i="159" s="1"/>
  <c r="L10" i="159" s="1"/>
  <c r="B10" i="159"/>
  <c r="A10" i="159"/>
  <c r="H9" i="159"/>
  <c r="K9" i="159" s="1"/>
  <c r="B9" i="159"/>
  <c r="A9" i="159"/>
  <c r="K8" i="159"/>
  <c r="H8" i="159"/>
  <c r="B8" i="159"/>
  <c r="L8" i="159" s="1"/>
  <c r="A8" i="159"/>
  <c r="K7" i="159"/>
  <c r="H7" i="159"/>
  <c r="B7" i="159"/>
  <c r="L7" i="159" s="1"/>
  <c r="A7" i="159"/>
  <c r="K6" i="159"/>
  <c r="H6" i="159"/>
  <c r="B6" i="159"/>
  <c r="L6" i="159" s="1"/>
  <c r="A6" i="159"/>
  <c r="H5" i="159"/>
  <c r="K5" i="159" s="1"/>
  <c r="L5" i="159" s="1"/>
  <c r="B5" i="159"/>
  <c r="A5" i="159"/>
  <c r="H4" i="159"/>
  <c r="K4" i="159" s="1"/>
  <c r="L4" i="159" s="1"/>
  <c r="B4" i="159"/>
  <c r="A4" i="159"/>
  <c r="H3" i="159"/>
  <c r="K3" i="159" s="1"/>
  <c r="L3" i="159" s="1"/>
  <c r="B3" i="159"/>
  <c r="A3" i="159"/>
  <c r="K19" i="160"/>
  <c r="L19" i="160" s="1"/>
  <c r="L18" i="160"/>
  <c r="K18" i="160"/>
  <c r="H17" i="160"/>
  <c r="K17" i="160" s="1"/>
  <c r="L17" i="160" s="1"/>
  <c r="H16" i="160"/>
  <c r="K16" i="160" s="1"/>
  <c r="L16" i="160" s="1"/>
  <c r="H15" i="160"/>
  <c r="K15" i="160" s="1"/>
  <c r="L15" i="160" s="1"/>
  <c r="H14" i="160"/>
  <c r="K14" i="160" s="1"/>
  <c r="L14" i="160" s="1"/>
  <c r="B14" i="160"/>
  <c r="A14" i="160"/>
  <c r="H13" i="160"/>
  <c r="K13" i="160" s="1"/>
  <c r="L13" i="160" s="1"/>
  <c r="B13" i="160"/>
  <c r="A13" i="160"/>
  <c r="H12" i="160"/>
  <c r="K12" i="160" s="1"/>
  <c r="B12" i="160"/>
  <c r="A12" i="160"/>
  <c r="H11" i="160"/>
  <c r="K11" i="160" s="1"/>
  <c r="B11" i="160"/>
  <c r="A11" i="160"/>
  <c r="L10" i="160"/>
  <c r="K10" i="160"/>
  <c r="H10" i="160"/>
  <c r="B10" i="160"/>
  <c r="A10" i="160"/>
  <c r="H9" i="160"/>
  <c r="K9" i="160" s="1"/>
  <c r="B9" i="160"/>
  <c r="A9" i="160"/>
  <c r="H8" i="160"/>
  <c r="K8" i="160" s="1"/>
  <c r="B8" i="160"/>
  <c r="L8" i="160" s="1"/>
  <c r="A8" i="160"/>
  <c r="K7" i="160"/>
  <c r="L7" i="160" s="1"/>
  <c r="H7" i="160"/>
  <c r="B7" i="160"/>
  <c r="A7" i="160"/>
  <c r="K6" i="160"/>
  <c r="H6" i="160"/>
  <c r="B6" i="160"/>
  <c r="L6" i="160" s="1"/>
  <c r="A6" i="160"/>
  <c r="H5" i="160"/>
  <c r="K5" i="160" s="1"/>
  <c r="B5" i="160"/>
  <c r="A5" i="160"/>
  <c r="H4" i="160"/>
  <c r="K4" i="160" s="1"/>
  <c r="L4" i="160" s="1"/>
  <c r="B4" i="160"/>
  <c r="A4" i="160"/>
  <c r="H3" i="160"/>
  <c r="K3" i="160" s="1"/>
  <c r="L3" i="160" s="1"/>
  <c r="B3" i="160"/>
  <c r="A3" i="160"/>
  <c r="L19" i="77"/>
  <c r="K19" i="77"/>
  <c r="L18" i="77"/>
  <c r="K18" i="77"/>
  <c r="H17" i="77"/>
  <c r="K17" i="77" s="1"/>
  <c r="L17" i="77" s="1"/>
  <c r="K16" i="77"/>
  <c r="L16" i="77" s="1"/>
  <c r="H16" i="77"/>
  <c r="L15" i="77"/>
  <c r="K15" i="77"/>
  <c r="H15" i="77"/>
  <c r="H14" i="77"/>
  <c r="K14" i="77" s="1"/>
  <c r="B14" i="77"/>
  <c r="L14" i="77" s="1"/>
  <c r="A14" i="77"/>
  <c r="L13" i="77"/>
  <c r="K13" i="77"/>
  <c r="H13" i="77"/>
  <c r="B13" i="77"/>
  <c r="A13" i="77"/>
  <c r="K12" i="77"/>
  <c r="H12" i="77"/>
  <c r="B12" i="77"/>
  <c r="L12" i="77" s="1"/>
  <c r="A12" i="77"/>
  <c r="K11" i="77"/>
  <c r="H11" i="77"/>
  <c r="B11" i="77"/>
  <c r="L11" i="77" s="1"/>
  <c r="A11" i="77"/>
  <c r="K10" i="77"/>
  <c r="H10" i="77"/>
  <c r="B10" i="77"/>
  <c r="L10" i="77" s="1"/>
  <c r="A10" i="77"/>
  <c r="H9" i="77"/>
  <c r="K9" i="77" s="1"/>
  <c r="B9" i="77"/>
  <c r="A9" i="77"/>
  <c r="H8" i="77"/>
  <c r="K8" i="77" s="1"/>
  <c r="L8" i="77" s="1"/>
  <c r="B8" i="77"/>
  <c r="A8" i="77"/>
  <c r="H7" i="77"/>
  <c r="K7" i="77" s="1"/>
  <c r="L7" i="77" s="1"/>
  <c r="B7" i="77"/>
  <c r="A7" i="77"/>
  <c r="K6" i="77"/>
  <c r="H6" i="77"/>
  <c r="B6" i="77"/>
  <c r="L6" i="77" s="1"/>
  <c r="A6" i="77"/>
  <c r="K5" i="77"/>
  <c r="H5" i="77"/>
  <c r="B5" i="77"/>
  <c r="L5" i="77" s="1"/>
  <c r="A5" i="77"/>
  <c r="K4" i="77"/>
  <c r="L4" i="77" s="1"/>
  <c r="H4" i="77"/>
  <c r="B4" i="77"/>
  <c r="A4" i="77"/>
  <c r="H3" i="77"/>
  <c r="K3" i="77" s="1"/>
  <c r="L3" i="77" s="1"/>
  <c r="B3" i="77"/>
  <c r="A3" i="77"/>
  <c r="L19" i="129"/>
  <c r="K19" i="129"/>
  <c r="K18" i="129"/>
  <c r="L18" i="129" s="1"/>
  <c r="L17" i="129"/>
  <c r="K17" i="129"/>
  <c r="H17" i="129"/>
  <c r="K16" i="129"/>
  <c r="L16" i="129" s="1"/>
  <c r="H16" i="129"/>
  <c r="H15" i="129"/>
  <c r="K15" i="129" s="1"/>
  <c r="L15" i="129" s="1"/>
  <c r="K14" i="129"/>
  <c r="H14" i="129"/>
  <c r="B14" i="129"/>
  <c r="L14" i="129" s="1"/>
  <c r="A14" i="129"/>
  <c r="H13" i="129"/>
  <c r="K13" i="129" s="1"/>
  <c r="L13" i="129" s="1"/>
  <c r="B13" i="129"/>
  <c r="A13" i="129"/>
  <c r="K12" i="129"/>
  <c r="H12" i="129"/>
  <c r="B12" i="129"/>
  <c r="L12" i="129" s="1"/>
  <c r="A12" i="129"/>
  <c r="H11" i="129"/>
  <c r="K11" i="129" s="1"/>
  <c r="B11" i="129"/>
  <c r="A11" i="129"/>
  <c r="H10" i="129"/>
  <c r="K10" i="129" s="1"/>
  <c r="B10" i="129"/>
  <c r="A10" i="129"/>
  <c r="H9" i="129"/>
  <c r="K9" i="129" s="1"/>
  <c r="B9" i="129"/>
  <c r="L9" i="129" s="1"/>
  <c r="A9" i="129"/>
  <c r="H8" i="129"/>
  <c r="K8" i="129" s="1"/>
  <c r="B8" i="129"/>
  <c r="A8" i="129"/>
  <c r="K7" i="129"/>
  <c r="H7" i="129"/>
  <c r="B7" i="129"/>
  <c r="L7" i="129" s="1"/>
  <c r="A7" i="129"/>
  <c r="H6" i="129"/>
  <c r="K6" i="129" s="1"/>
  <c r="B6" i="129"/>
  <c r="A6" i="129"/>
  <c r="H5" i="129"/>
  <c r="K5" i="129" s="1"/>
  <c r="B5" i="129"/>
  <c r="A5" i="129"/>
  <c r="K4" i="129"/>
  <c r="H4" i="129"/>
  <c r="B4" i="129"/>
  <c r="L4" i="129" s="1"/>
  <c r="A4" i="129"/>
  <c r="L3" i="129"/>
  <c r="K3" i="129"/>
  <c r="H3" i="129"/>
  <c r="B3" i="129"/>
  <c r="A3" i="129"/>
  <c r="K19" i="161"/>
  <c r="L19" i="161" s="1"/>
  <c r="K18" i="161"/>
  <c r="L18" i="161" s="1"/>
  <c r="K17" i="161"/>
  <c r="L17" i="161" s="1"/>
  <c r="H17" i="161"/>
  <c r="H16" i="161"/>
  <c r="K16" i="161" s="1"/>
  <c r="L16" i="161" s="1"/>
  <c r="L15" i="161"/>
  <c r="K15" i="161"/>
  <c r="H15" i="161"/>
  <c r="H14" i="161"/>
  <c r="K14" i="161" s="1"/>
  <c r="B14" i="161"/>
  <c r="L14" i="161" s="1"/>
  <c r="A14" i="161"/>
  <c r="K13" i="161"/>
  <c r="L13" i="161" s="1"/>
  <c r="H13" i="161"/>
  <c r="B13" i="161"/>
  <c r="A13" i="161"/>
  <c r="H12" i="161"/>
  <c r="K12" i="161" s="1"/>
  <c r="B12" i="161"/>
  <c r="A12" i="161"/>
  <c r="K11" i="161"/>
  <c r="H11" i="161"/>
  <c r="B11" i="161"/>
  <c r="L11" i="161" s="1"/>
  <c r="A11" i="161"/>
  <c r="H10" i="161"/>
  <c r="K10" i="161" s="1"/>
  <c r="L10" i="161" s="1"/>
  <c r="B10" i="161"/>
  <c r="A10" i="161"/>
  <c r="H9" i="161"/>
  <c r="K9" i="161" s="1"/>
  <c r="B9" i="161"/>
  <c r="A9" i="161"/>
  <c r="H8" i="161"/>
  <c r="K8" i="161" s="1"/>
  <c r="L8" i="161" s="1"/>
  <c r="B8" i="161"/>
  <c r="A8" i="161"/>
  <c r="K7" i="161"/>
  <c r="H7" i="161"/>
  <c r="B7" i="161"/>
  <c r="L7" i="161" s="1"/>
  <c r="A7" i="161"/>
  <c r="L6" i="161"/>
  <c r="K6" i="161"/>
  <c r="H6" i="161"/>
  <c r="B6" i="161"/>
  <c r="A6" i="161"/>
  <c r="K5" i="161"/>
  <c r="H5" i="161"/>
  <c r="B5" i="161"/>
  <c r="L5" i="161" s="1"/>
  <c r="A5" i="161"/>
  <c r="H4" i="161"/>
  <c r="K4" i="161" s="1"/>
  <c r="B4" i="161"/>
  <c r="L4" i="161" s="1"/>
  <c r="A4" i="161"/>
  <c r="K3" i="161"/>
  <c r="L3" i="161" s="1"/>
  <c r="H3" i="161"/>
  <c r="B3" i="161"/>
  <c r="A3" i="161"/>
  <c r="K19" i="131"/>
  <c r="L19" i="131" s="1"/>
  <c r="L18" i="131"/>
  <c r="K18" i="131"/>
  <c r="H17" i="131"/>
  <c r="K17" i="131" s="1"/>
  <c r="L17" i="131" s="1"/>
  <c r="K16" i="131"/>
  <c r="L16" i="131" s="1"/>
  <c r="H16" i="131"/>
  <c r="H15" i="131"/>
  <c r="K15" i="131" s="1"/>
  <c r="L15" i="131" s="1"/>
  <c r="H14" i="131"/>
  <c r="K14" i="131" s="1"/>
  <c r="B14" i="131"/>
  <c r="A14" i="131"/>
  <c r="H13" i="131"/>
  <c r="K13" i="131" s="1"/>
  <c r="L13" i="131" s="1"/>
  <c r="B13" i="131"/>
  <c r="A13" i="131"/>
  <c r="K12" i="131"/>
  <c r="H12" i="131"/>
  <c r="B12" i="131"/>
  <c r="L12" i="131" s="1"/>
  <c r="A12" i="131"/>
  <c r="K11" i="131"/>
  <c r="H11" i="131"/>
  <c r="B11" i="131"/>
  <c r="L11" i="131" s="1"/>
  <c r="A11" i="131"/>
  <c r="L10" i="131"/>
  <c r="K10" i="131"/>
  <c r="H10" i="131"/>
  <c r="B10" i="131"/>
  <c r="A10" i="131"/>
  <c r="H9" i="131"/>
  <c r="K9" i="131" s="1"/>
  <c r="B9" i="131"/>
  <c r="A9" i="131"/>
  <c r="H8" i="131"/>
  <c r="K8" i="131" s="1"/>
  <c r="B8" i="131"/>
  <c r="L8" i="131" s="1"/>
  <c r="A8" i="131"/>
  <c r="K7" i="131"/>
  <c r="L7" i="131" s="1"/>
  <c r="H7" i="131"/>
  <c r="B7" i="131"/>
  <c r="A7" i="131"/>
  <c r="K6" i="131"/>
  <c r="H6" i="131"/>
  <c r="B6" i="131"/>
  <c r="L6" i="131" s="1"/>
  <c r="A6" i="131"/>
  <c r="H5" i="131"/>
  <c r="K5" i="131" s="1"/>
  <c r="B5" i="131"/>
  <c r="L5" i="131" s="1"/>
  <c r="A5" i="131"/>
  <c r="H4" i="131"/>
  <c r="K4" i="131" s="1"/>
  <c r="L4" i="131" s="1"/>
  <c r="B4" i="131"/>
  <c r="A4" i="131"/>
  <c r="H3" i="131"/>
  <c r="K3" i="131" s="1"/>
  <c r="L3" i="131" s="1"/>
  <c r="B3" i="131"/>
  <c r="A3" i="131"/>
  <c r="K19" i="66"/>
  <c r="L19" i="66" s="1"/>
  <c r="K18" i="66"/>
  <c r="L18" i="66" s="1"/>
  <c r="H17" i="66"/>
  <c r="K17" i="66" s="1"/>
  <c r="L17" i="66" s="1"/>
  <c r="H16" i="66"/>
  <c r="K16" i="66" s="1"/>
  <c r="L16" i="66" s="1"/>
  <c r="H15" i="66"/>
  <c r="K15" i="66" s="1"/>
  <c r="L15" i="66" s="1"/>
  <c r="H14" i="66"/>
  <c r="K14" i="66" s="1"/>
  <c r="B14" i="66"/>
  <c r="L14" i="66" s="1"/>
  <c r="A14" i="66"/>
  <c r="K13" i="66"/>
  <c r="L13" i="66" s="1"/>
  <c r="H13" i="66"/>
  <c r="B13" i="66"/>
  <c r="A13" i="66"/>
  <c r="K12" i="66"/>
  <c r="H12" i="66"/>
  <c r="B12" i="66"/>
  <c r="L12" i="66" s="1"/>
  <c r="A12" i="66"/>
  <c r="H11" i="66"/>
  <c r="K11" i="66" s="1"/>
  <c r="B11" i="66"/>
  <c r="A11" i="66"/>
  <c r="H10" i="66"/>
  <c r="K10" i="66" s="1"/>
  <c r="L10" i="66" s="1"/>
  <c r="B10" i="66"/>
  <c r="A10" i="66"/>
  <c r="K9" i="66"/>
  <c r="H9" i="66"/>
  <c r="B9" i="66"/>
  <c r="A9" i="66"/>
  <c r="H8" i="66"/>
  <c r="K8" i="66" s="1"/>
  <c r="B8" i="66"/>
  <c r="L8" i="66" s="1"/>
  <c r="A8" i="66"/>
  <c r="K7" i="66"/>
  <c r="H7" i="66"/>
  <c r="B7" i="66"/>
  <c r="L7" i="66" s="1"/>
  <c r="A7" i="66"/>
  <c r="H6" i="66"/>
  <c r="K6" i="66" s="1"/>
  <c r="L6" i="66" s="1"/>
  <c r="B6" i="66"/>
  <c r="A6" i="66"/>
  <c r="H5" i="66"/>
  <c r="K5" i="66" s="1"/>
  <c r="L5" i="66" s="1"/>
  <c r="B5" i="66"/>
  <c r="A5" i="66"/>
  <c r="H4" i="66"/>
  <c r="K4" i="66" s="1"/>
  <c r="L4" i="66" s="1"/>
  <c r="B4" i="66"/>
  <c r="A4" i="66"/>
  <c r="H3" i="66"/>
  <c r="K3" i="66" s="1"/>
  <c r="B3" i="66"/>
  <c r="L3" i="66" s="1"/>
  <c r="A3" i="66"/>
  <c r="B14" i="156"/>
  <c r="A14" i="156"/>
  <c r="J14" i="26"/>
  <c r="I14" i="26"/>
  <c r="I5" i="26"/>
  <c r="G14" i="26"/>
  <c r="K14" i="26"/>
  <c r="AA17" i="44"/>
  <c r="AA16" i="44"/>
  <c r="AA15" i="44"/>
  <c r="AA14" i="44"/>
  <c r="AA13" i="44"/>
  <c r="C1" i="93"/>
  <c r="D1" i="93"/>
  <c r="E1" i="93"/>
  <c r="F1" i="93"/>
  <c r="G1" i="93"/>
  <c r="H1" i="93"/>
  <c r="I1" i="93"/>
  <c r="J1" i="93"/>
  <c r="K1" i="93"/>
  <c r="L1" i="93"/>
  <c r="M1" i="93"/>
  <c r="N1" i="93"/>
  <c r="O1" i="93"/>
  <c r="P1" i="93"/>
  <c r="Q1" i="93"/>
  <c r="R1" i="93"/>
  <c r="S1" i="93"/>
  <c r="T1" i="93"/>
  <c r="U1" i="93"/>
  <c r="V1" i="93"/>
  <c r="W1" i="93"/>
  <c r="X1" i="93"/>
  <c r="Y1" i="93"/>
  <c r="Z1" i="93"/>
  <c r="AA1" i="93"/>
  <c r="AB1" i="93"/>
  <c r="AC1" i="93"/>
  <c r="AD1" i="93"/>
  <c r="AE1" i="93"/>
  <c r="AF1" i="93"/>
  <c r="AG1" i="93"/>
  <c r="AH1" i="93"/>
  <c r="AI1" i="93"/>
  <c r="AJ1" i="93"/>
  <c r="AK1" i="93"/>
  <c r="AL1" i="93"/>
  <c r="AM1" i="93"/>
  <c r="AN1" i="93"/>
  <c r="AO1" i="93"/>
  <c r="AP1" i="93"/>
  <c r="AQ1" i="93"/>
  <c r="AR1" i="93"/>
  <c r="AS1" i="93"/>
  <c r="AT1" i="93"/>
  <c r="AU1" i="93"/>
  <c r="AV1" i="93"/>
  <c r="AW1" i="93"/>
  <c r="AX1" i="93"/>
  <c r="AY1" i="93"/>
  <c r="AZ1" i="93"/>
  <c r="G4" i="93"/>
  <c r="E51" i="93"/>
  <c r="K51" i="93"/>
  <c r="BE48" i="93"/>
  <c r="AD51" i="93"/>
  <c r="AE51" i="93"/>
  <c r="AF51" i="93"/>
  <c r="AG51" i="93"/>
  <c r="AH51" i="93"/>
  <c r="AI51" i="93"/>
  <c r="AJ51" i="93"/>
  <c r="AK51" i="93"/>
  <c r="AL51" i="93"/>
  <c r="AM51" i="93"/>
  <c r="AN51" i="93"/>
  <c r="AO51" i="93"/>
  <c r="AP51" i="93"/>
  <c r="AQ51" i="93"/>
  <c r="AR51" i="93"/>
  <c r="AS51" i="93"/>
  <c r="AT51" i="93"/>
  <c r="AU51" i="93"/>
  <c r="AV51" i="93"/>
  <c r="AW51" i="93"/>
  <c r="AX51" i="93"/>
  <c r="AY51" i="93"/>
  <c r="AZ51" i="93"/>
  <c r="C19" i="28"/>
  <c r="C22" i="28" s="1"/>
  <c r="F13" i="25"/>
  <c r="F12" i="25"/>
  <c r="F11" i="25"/>
  <c r="F10" i="25"/>
  <c r="F9" i="25"/>
  <c r="F8" i="25"/>
  <c r="F7" i="25"/>
  <c r="F6" i="25"/>
  <c r="F5" i="25"/>
  <c r="F4" i="25"/>
  <c r="F3" i="25"/>
  <c r="F2" i="25"/>
  <c r="G19" i="28"/>
  <c r="G22" i="28" s="1"/>
  <c r="G11" i="28"/>
  <c r="Q13" i="25"/>
  <c r="Q12" i="25"/>
  <c r="Q11" i="25"/>
  <c r="Q10" i="25"/>
  <c r="Q9" i="25"/>
  <c r="Q8" i="25"/>
  <c r="Q7" i="25"/>
  <c r="Q6" i="25"/>
  <c r="Q5" i="25"/>
  <c r="Q4" i="25"/>
  <c r="Q3" i="25"/>
  <c r="Q2" i="25"/>
  <c r="P13" i="25"/>
  <c r="P12" i="25"/>
  <c r="P11" i="25"/>
  <c r="P10" i="25"/>
  <c r="P9" i="25"/>
  <c r="P8" i="25"/>
  <c r="P7" i="25"/>
  <c r="P6" i="25"/>
  <c r="P5" i="25"/>
  <c r="P4" i="25"/>
  <c r="P3" i="25"/>
  <c r="P2" i="25"/>
  <c r="O13" i="25"/>
  <c r="O12" i="25"/>
  <c r="O11" i="25"/>
  <c r="O10" i="25"/>
  <c r="O9" i="25"/>
  <c r="O8" i="25"/>
  <c r="O7" i="25"/>
  <c r="O6" i="25"/>
  <c r="O5" i="25"/>
  <c r="O4" i="25"/>
  <c r="O3" i="25"/>
  <c r="O2" i="25"/>
  <c r="N13" i="25"/>
  <c r="N12" i="25"/>
  <c r="N11" i="25"/>
  <c r="N10" i="25"/>
  <c r="N9" i="25"/>
  <c r="N8" i="25"/>
  <c r="N7" i="25"/>
  <c r="N6" i="25"/>
  <c r="N5" i="25"/>
  <c r="N4" i="25"/>
  <c r="N3" i="25"/>
  <c r="N2" i="25"/>
  <c r="M13" i="25"/>
  <c r="M12" i="25"/>
  <c r="M11" i="25"/>
  <c r="M10" i="25"/>
  <c r="M9" i="25"/>
  <c r="M8" i="25"/>
  <c r="M7" i="25"/>
  <c r="M6" i="25"/>
  <c r="M5" i="25"/>
  <c r="M4" i="25"/>
  <c r="M3" i="25"/>
  <c r="M2" i="25"/>
  <c r="L13" i="25"/>
  <c r="L12" i="25"/>
  <c r="L11" i="25"/>
  <c r="L10" i="25"/>
  <c r="L9" i="25"/>
  <c r="L8" i="25"/>
  <c r="L7" i="25"/>
  <c r="L6" i="25"/>
  <c r="L5" i="25"/>
  <c r="L4" i="25"/>
  <c r="L3" i="25"/>
  <c r="L2" i="25"/>
  <c r="K13" i="25"/>
  <c r="K12" i="25"/>
  <c r="K11" i="25"/>
  <c r="K10" i="25"/>
  <c r="K9" i="25"/>
  <c r="K8" i="25"/>
  <c r="K7" i="25"/>
  <c r="K6" i="25"/>
  <c r="K5" i="25"/>
  <c r="K4" i="25"/>
  <c r="K3" i="25"/>
  <c r="K2" i="25"/>
  <c r="J13" i="25"/>
  <c r="J12" i="25"/>
  <c r="J11" i="25"/>
  <c r="J10" i="25"/>
  <c r="J9" i="25"/>
  <c r="J8" i="25"/>
  <c r="J7" i="25"/>
  <c r="J6" i="25"/>
  <c r="J5" i="25"/>
  <c r="J4" i="25"/>
  <c r="J3" i="25"/>
  <c r="J2" i="25"/>
  <c r="I13" i="25"/>
  <c r="I12" i="25"/>
  <c r="I11" i="25"/>
  <c r="I10" i="25"/>
  <c r="I9" i="25"/>
  <c r="I8" i="25"/>
  <c r="I7" i="25"/>
  <c r="I6" i="25"/>
  <c r="I5" i="25"/>
  <c r="I4" i="25"/>
  <c r="I3" i="25"/>
  <c r="I2" i="25"/>
  <c r="H13" i="25"/>
  <c r="H12" i="25"/>
  <c r="H11" i="25"/>
  <c r="H10" i="25"/>
  <c r="H9" i="25"/>
  <c r="H8" i="25"/>
  <c r="H7" i="25"/>
  <c r="H6" i="25"/>
  <c r="H5" i="25"/>
  <c r="H4" i="25"/>
  <c r="H3" i="25"/>
  <c r="H2" i="25"/>
  <c r="G13" i="25"/>
  <c r="G12" i="25"/>
  <c r="G11" i="25"/>
  <c r="G10" i="25"/>
  <c r="G9" i="25"/>
  <c r="G8" i="25"/>
  <c r="G7" i="25"/>
  <c r="G6" i="25"/>
  <c r="G5" i="25"/>
  <c r="G4" i="25"/>
  <c r="G3" i="25"/>
  <c r="G2" i="25"/>
  <c r="E13" i="25"/>
  <c r="E12" i="25"/>
  <c r="E11" i="25"/>
  <c r="E10" i="25"/>
  <c r="E9" i="25"/>
  <c r="E8" i="25"/>
  <c r="E7" i="25"/>
  <c r="E6" i="25"/>
  <c r="E5" i="25"/>
  <c r="E4" i="25"/>
  <c r="E3" i="25"/>
  <c r="E2" i="25"/>
  <c r="A13" i="25"/>
  <c r="A12" i="25"/>
  <c r="A11" i="25"/>
  <c r="A10" i="25"/>
  <c r="A9" i="25"/>
  <c r="A8" i="25"/>
  <c r="A7" i="25"/>
  <c r="A6" i="25"/>
  <c r="A5" i="25"/>
  <c r="A4" i="25"/>
  <c r="C13" i="25"/>
  <c r="B13" i="25"/>
  <c r="C12" i="25"/>
  <c r="B12" i="25"/>
  <c r="C11" i="25"/>
  <c r="B11" i="25"/>
  <c r="C10" i="25"/>
  <c r="B10" i="25"/>
  <c r="C9" i="25"/>
  <c r="B9" i="25"/>
  <c r="C8" i="25"/>
  <c r="B8" i="25"/>
  <c r="C7" i="25"/>
  <c r="B7" i="25"/>
  <c r="C6" i="25"/>
  <c r="B6" i="25"/>
  <c r="C5" i="25"/>
  <c r="B5" i="25"/>
  <c r="C4" i="25"/>
  <c r="B4" i="25"/>
  <c r="D13" i="25"/>
  <c r="D12" i="25"/>
  <c r="D11" i="25"/>
  <c r="D10" i="25"/>
  <c r="D9" i="25"/>
  <c r="D8" i="25"/>
  <c r="D7" i="25"/>
  <c r="D6" i="25"/>
  <c r="D5" i="25"/>
  <c r="D4" i="25"/>
  <c r="D3" i="25"/>
  <c r="D2" i="25"/>
  <c r="B13" i="80"/>
  <c r="A13" i="80"/>
  <c r="B12" i="80"/>
  <c r="A12" i="80"/>
  <c r="B11" i="80"/>
  <c r="A11" i="80"/>
  <c r="B10" i="80"/>
  <c r="A10" i="80"/>
  <c r="B9" i="80"/>
  <c r="A9" i="80"/>
  <c r="B8" i="80"/>
  <c r="A8" i="80"/>
  <c r="B7" i="80"/>
  <c r="A7" i="80"/>
  <c r="B6" i="80"/>
  <c r="A6" i="80"/>
  <c r="B5" i="80"/>
  <c r="A5" i="80"/>
  <c r="B4" i="80"/>
  <c r="A4" i="80"/>
  <c r="B3" i="80"/>
  <c r="A3" i="80"/>
  <c r="B13" i="132"/>
  <c r="A13" i="132"/>
  <c r="B12" i="132"/>
  <c r="A12" i="132"/>
  <c r="B11" i="132"/>
  <c r="A11" i="132"/>
  <c r="B10" i="132"/>
  <c r="A10" i="132"/>
  <c r="B9" i="132"/>
  <c r="A9" i="132"/>
  <c r="B8" i="132"/>
  <c r="A8" i="132"/>
  <c r="B7" i="132"/>
  <c r="A7" i="132"/>
  <c r="B6" i="132"/>
  <c r="A6" i="132"/>
  <c r="B5" i="132"/>
  <c r="A5" i="132"/>
  <c r="B4" i="132"/>
  <c r="A4" i="132"/>
  <c r="B3" i="132"/>
  <c r="A3" i="132"/>
  <c r="L9" i="100" l="1"/>
  <c r="L9" i="113"/>
  <c r="L9" i="77"/>
  <c r="L9" i="114"/>
  <c r="L9" i="110"/>
  <c r="L9" i="136"/>
  <c r="L9" i="143"/>
  <c r="L9" i="99"/>
  <c r="L9" i="155"/>
  <c r="L9" i="76"/>
  <c r="L20" i="76" s="1"/>
  <c r="L9" i="120"/>
  <c r="L9" i="159"/>
  <c r="L20" i="159" s="1"/>
  <c r="L9" i="116"/>
  <c r="L20" i="116" s="1"/>
  <c r="L9" i="126"/>
  <c r="L9" i="139"/>
  <c r="L9" i="104"/>
  <c r="L9" i="123"/>
  <c r="L9" i="131"/>
  <c r="L9" i="134"/>
  <c r="L9" i="149"/>
  <c r="L9" i="66"/>
  <c r="L20" i="66" s="1"/>
  <c r="L9" i="121"/>
  <c r="L20" i="121" s="1"/>
  <c r="L9" i="161"/>
  <c r="L9" i="91"/>
  <c r="L20" i="139"/>
  <c r="L24" i="139" s="1"/>
  <c r="L4" i="155"/>
  <c r="L20" i="155" s="1"/>
  <c r="L8" i="144"/>
  <c r="L20" i="144" s="1"/>
  <c r="L13" i="144"/>
  <c r="L14" i="144"/>
  <c r="L20" i="143"/>
  <c r="L12" i="142"/>
  <c r="L4" i="142"/>
  <c r="L20" i="142" s="1"/>
  <c r="L12" i="138"/>
  <c r="L4" i="138"/>
  <c r="L14" i="138"/>
  <c r="L9" i="138"/>
  <c r="L8" i="137"/>
  <c r="L6" i="137"/>
  <c r="L20" i="137" s="1"/>
  <c r="L11" i="137"/>
  <c r="L11" i="136"/>
  <c r="L4" i="136"/>
  <c r="L20" i="136" s="1"/>
  <c r="L14" i="135"/>
  <c r="L11" i="135"/>
  <c r="L20" i="135"/>
  <c r="L3" i="134"/>
  <c r="L14" i="134"/>
  <c r="L12" i="133"/>
  <c r="L20" i="133" s="1"/>
  <c r="L14" i="126"/>
  <c r="L3" i="126"/>
  <c r="L14" i="125"/>
  <c r="L10" i="125"/>
  <c r="L20" i="125" s="1"/>
  <c r="L11" i="124"/>
  <c r="L12" i="124"/>
  <c r="L20" i="124"/>
  <c r="L11" i="123"/>
  <c r="L20" i="123"/>
  <c r="L13" i="122"/>
  <c r="L14" i="122"/>
  <c r="L10" i="122"/>
  <c r="L11" i="122"/>
  <c r="L20" i="122"/>
  <c r="L10" i="121"/>
  <c r="L11" i="121"/>
  <c r="L11" i="120"/>
  <c r="L8" i="110"/>
  <c r="L11" i="110"/>
  <c r="L20" i="110" s="1"/>
  <c r="L4" i="119"/>
  <c r="L9" i="119"/>
  <c r="L12" i="119"/>
  <c r="L20" i="119" s="1"/>
  <c r="L9" i="118"/>
  <c r="L14" i="118"/>
  <c r="L11" i="118"/>
  <c r="L20" i="118" s="1"/>
  <c r="L11" i="117"/>
  <c r="L20" i="117" s="1"/>
  <c r="L12" i="117"/>
  <c r="L14" i="116"/>
  <c r="L10" i="116"/>
  <c r="L14" i="115"/>
  <c r="L12" i="115"/>
  <c r="L20" i="115" s="1"/>
  <c r="L4" i="114"/>
  <c r="L20" i="114" s="1"/>
  <c r="L4" i="113"/>
  <c r="L20" i="113" s="1"/>
  <c r="L10" i="113"/>
  <c r="L6" i="113"/>
  <c r="L13" i="112"/>
  <c r="L20" i="112" s="1"/>
  <c r="L14" i="112"/>
  <c r="L14" i="111"/>
  <c r="L6" i="111"/>
  <c r="L12" i="111"/>
  <c r="L20" i="111" s="1"/>
  <c r="L8" i="109"/>
  <c r="L9" i="109"/>
  <c r="L11" i="109"/>
  <c r="L11" i="107"/>
  <c r="L20" i="107"/>
  <c r="L8" i="107"/>
  <c r="L9" i="106"/>
  <c r="L20" i="106"/>
  <c r="L9" i="105"/>
  <c r="L14" i="105"/>
  <c r="L6" i="105"/>
  <c r="L20" i="105" s="1"/>
  <c r="L11" i="105"/>
  <c r="L5" i="104"/>
  <c r="L10" i="104"/>
  <c r="L11" i="104"/>
  <c r="L20" i="104"/>
  <c r="L8" i="108"/>
  <c r="L9" i="108"/>
  <c r="L20" i="108" s="1"/>
  <c r="L9" i="103"/>
  <c r="L20" i="103"/>
  <c r="L6" i="102"/>
  <c r="L20" i="102"/>
  <c r="L9" i="101"/>
  <c r="L3" i="101"/>
  <c r="L20" i="101" s="1"/>
  <c r="L6" i="99"/>
  <c r="L11" i="99"/>
  <c r="L14" i="100"/>
  <c r="L11" i="100"/>
  <c r="L20" i="100"/>
  <c r="L20" i="91"/>
  <c r="L9" i="88"/>
  <c r="L20" i="88" s="1"/>
  <c r="L14" i="88"/>
  <c r="L11" i="88"/>
  <c r="L12" i="90"/>
  <c r="L20" i="90" s="1"/>
  <c r="L10" i="98"/>
  <c r="L20" i="98" s="1"/>
  <c r="L12" i="98"/>
  <c r="L4" i="92"/>
  <c r="L9" i="92"/>
  <c r="L14" i="92"/>
  <c r="L6" i="97"/>
  <c r="L20" i="97" s="1"/>
  <c r="L11" i="97"/>
  <c r="L11" i="86"/>
  <c r="L7" i="86"/>
  <c r="L12" i="86"/>
  <c r="L20" i="86"/>
  <c r="L9" i="82"/>
  <c r="L6" i="82"/>
  <c r="L20" i="82" s="1"/>
  <c r="L10" i="84"/>
  <c r="L7" i="84"/>
  <c r="L8" i="84"/>
  <c r="L20" i="84"/>
  <c r="L10" i="83"/>
  <c r="L11" i="83"/>
  <c r="L8" i="83"/>
  <c r="L20" i="83" s="1"/>
  <c r="L6" i="81"/>
  <c r="L20" i="81" s="1"/>
  <c r="L8" i="153"/>
  <c r="L4" i="153"/>
  <c r="L9" i="153"/>
  <c r="L8" i="55"/>
  <c r="L9" i="55"/>
  <c r="L14" i="55"/>
  <c r="L20" i="55"/>
  <c r="L6" i="149"/>
  <c r="L20" i="149" s="1"/>
  <c r="L11" i="149"/>
  <c r="L7" i="8"/>
  <c r="L20" i="8" s="1"/>
  <c r="L14" i="148"/>
  <c r="L6" i="148"/>
  <c r="L20" i="148"/>
  <c r="L12" i="160"/>
  <c r="L9" i="160"/>
  <c r="L20" i="160" s="1"/>
  <c r="L5" i="160"/>
  <c r="L11" i="160"/>
  <c r="L20" i="77"/>
  <c r="L20" i="129"/>
  <c r="L8" i="129"/>
  <c r="L5" i="129"/>
  <c r="L10" i="129"/>
  <c r="L6" i="129"/>
  <c r="L11" i="129"/>
  <c r="L12" i="161"/>
  <c r="L14" i="131"/>
  <c r="L11" i="66"/>
  <c r="M51" i="93"/>
  <c r="L51" i="93"/>
  <c r="I51" i="93"/>
  <c r="G51" i="93"/>
  <c r="F51" i="93"/>
  <c r="T51" i="93"/>
  <c r="R51" i="93"/>
  <c r="B13" i="156"/>
  <c r="B12" i="156"/>
  <c r="B11" i="156"/>
  <c r="B10" i="156"/>
  <c r="B9" i="156"/>
  <c r="L9" i="156" s="1"/>
  <c r="B8" i="156"/>
  <c r="B7" i="156"/>
  <c r="B6" i="156"/>
  <c r="B5" i="156"/>
  <c r="B4" i="156"/>
  <c r="A13" i="156"/>
  <c r="A12" i="156"/>
  <c r="A11" i="156"/>
  <c r="A10" i="156"/>
  <c r="A9" i="156"/>
  <c r="A8" i="156"/>
  <c r="A7" i="156"/>
  <c r="A6" i="156"/>
  <c r="A5" i="156"/>
  <c r="A4" i="156"/>
  <c r="K19" i="156"/>
  <c r="L19" i="156" s="1"/>
  <c r="L18" i="156"/>
  <c r="K18" i="156"/>
  <c r="K17" i="156"/>
  <c r="L17" i="156" s="1"/>
  <c r="H17" i="156"/>
  <c r="H16" i="156"/>
  <c r="K16" i="156" s="1"/>
  <c r="L16" i="156" s="1"/>
  <c r="H15" i="156"/>
  <c r="K15" i="156" s="1"/>
  <c r="K14" i="156"/>
  <c r="H14" i="156"/>
  <c r="L14" i="156"/>
  <c r="H13" i="156"/>
  <c r="K13" i="156" s="1"/>
  <c r="L13" i="156"/>
  <c r="H12" i="156"/>
  <c r="K12" i="156" s="1"/>
  <c r="K11" i="156"/>
  <c r="H11" i="156"/>
  <c r="H10" i="156"/>
  <c r="K10" i="156" s="1"/>
  <c r="L10" i="156" s="1"/>
  <c r="H9" i="156"/>
  <c r="K9" i="156" s="1"/>
  <c r="K8" i="156"/>
  <c r="H8" i="156"/>
  <c r="H7" i="156"/>
  <c r="K7" i="156" s="1"/>
  <c r="L7" i="156"/>
  <c r="H6" i="156"/>
  <c r="K6" i="156" s="1"/>
  <c r="L6" i="156" s="1"/>
  <c r="K5" i="156"/>
  <c r="H5" i="156"/>
  <c r="H4" i="156"/>
  <c r="K4" i="156" s="1"/>
  <c r="H3" i="156"/>
  <c r="K3" i="156" s="1"/>
  <c r="B3" i="156"/>
  <c r="L3" i="156" s="1"/>
  <c r="A3" i="156"/>
  <c r="K4" i="26"/>
  <c r="J4" i="26"/>
  <c r="L20" i="109" l="1"/>
  <c r="L20" i="153"/>
  <c r="L20" i="99"/>
  <c r="L20" i="138"/>
  <c r="L20" i="120"/>
  <c r="L20" i="126"/>
  <c r="L23" i="139"/>
  <c r="AW2" i="93"/>
  <c r="AW4" i="93" s="1"/>
  <c r="L20" i="92"/>
  <c r="L20" i="131"/>
  <c r="L23" i="131" s="1"/>
  <c r="L20" i="134"/>
  <c r="L24" i="134" s="1"/>
  <c r="L20" i="161"/>
  <c r="L24" i="155"/>
  <c r="L23" i="155"/>
  <c r="L24" i="144"/>
  <c r="AZ2" i="93"/>
  <c r="AZ4" i="93" s="1"/>
  <c r="L23" i="144"/>
  <c r="AY2" i="93"/>
  <c r="AY4" i="93" s="1"/>
  <c r="L24" i="143"/>
  <c r="L23" i="143"/>
  <c r="L24" i="142"/>
  <c r="L23" i="142"/>
  <c r="AX2" i="93"/>
  <c r="AX4" i="93" s="1"/>
  <c r="L24" i="138"/>
  <c r="L23" i="138"/>
  <c r="AV2" i="93"/>
  <c r="AV4" i="93" s="1"/>
  <c r="L23" i="137"/>
  <c r="L24" i="137"/>
  <c r="AU2" i="93"/>
  <c r="AU4" i="93" s="1"/>
  <c r="L24" i="136"/>
  <c r="L23" i="136"/>
  <c r="AT2" i="93"/>
  <c r="AT4" i="93" s="1"/>
  <c r="L24" i="135"/>
  <c r="L23" i="135"/>
  <c r="AS2" i="93"/>
  <c r="AS4" i="93" s="1"/>
  <c r="L24" i="133"/>
  <c r="L23" i="133"/>
  <c r="AQ2" i="93"/>
  <c r="AQ4" i="93" s="1"/>
  <c r="L24" i="126"/>
  <c r="L23" i="126"/>
  <c r="AP2" i="93"/>
  <c r="AP4" i="93" s="1"/>
  <c r="L24" i="125"/>
  <c r="L23" i="125"/>
  <c r="AO2" i="93"/>
  <c r="AO4" i="93" s="1"/>
  <c r="L24" i="124"/>
  <c r="L23" i="124"/>
  <c r="AN2" i="93"/>
  <c r="AN4" i="93" s="1"/>
  <c r="L24" i="123"/>
  <c r="L23" i="123"/>
  <c r="AM2" i="93"/>
  <c r="AM4" i="93" s="1"/>
  <c r="L24" i="122"/>
  <c r="L23" i="122"/>
  <c r="AL2" i="93"/>
  <c r="AL4" i="93" s="1"/>
  <c r="L24" i="121"/>
  <c r="L23" i="121"/>
  <c r="AK2" i="93"/>
  <c r="AK4" i="93" s="1"/>
  <c r="AJ2" i="93"/>
  <c r="AJ4" i="93" s="1"/>
  <c r="L24" i="120"/>
  <c r="L23" i="120"/>
  <c r="L24" i="110"/>
  <c r="L23" i="110"/>
  <c r="AI2" i="93"/>
  <c r="AI4" i="93" s="1"/>
  <c r="L24" i="119"/>
  <c r="L23" i="119"/>
  <c r="AH2" i="93"/>
  <c r="AH4" i="93" s="1"/>
  <c r="L24" i="118"/>
  <c r="L23" i="118"/>
  <c r="AG2" i="93"/>
  <c r="AG4" i="93" s="1"/>
  <c r="L24" i="117"/>
  <c r="L23" i="117"/>
  <c r="AF2" i="93"/>
  <c r="AF4" i="93" s="1"/>
  <c r="L24" i="116"/>
  <c r="L23" i="116"/>
  <c r="AE2" i="93"/>
  <c r="AE4" i="93" s="1"/>
  <c r="L24" i="115"/>
  <c r="L23" i="115"/>
  <c r="AD2" i="93"/>
  <c r="AD4" i="93" s="1"/>
  <c r="L24" i="114"/>
  <c r="L23" i="114"/>
  <c r="AC2" i="93"/>
  <c r="AC4" i="93" s="1"/>
  <c r="AC51" i="93" s="1"/>
  <c r="L24" i="113"/>
  <c r="L23" i="113"/>
  <c r="AB2" i="93"/>
  <c r="AB4" i="93" s="1"/>
  <c r="AB51" i="93" s="1"/>
  <c r="L24" i="112"/>
  <c r="L23" i="112"/>
  <c r="AA2" i="93"/>
  <c r="AA4" i="93" s="1"/>
  <c r="AA51" i="93" s="1"/>
  <c r="L24" i="111"/>
  <c r="L23" i="111"/>
  <c r="Z2" i="93"/>
  <c r="Z4" i="93" s="1"/>
  <c r="Z51" i="93" s="1"/>
  <c r="L23" i="109"/>
  <c r="L24" i="109"/>
  <c r="Y2" i="93"/>
  <c r="Y4" i="93" s="1"/>
  <c r="X2" i="93"/>
  <c r="X4" i="93" s="1"/>
  <c r="L24" i="107"/>
  <c r="L23" i="107"/>
  <c r="L24" i="106"/>
  <c r="L23" i="106"/>
  <c r="W2" i="93"/>
  <c r="W4" i="93" s="1"/>
  <c r="W51" i="93" s="1"/>
  <c r="L24" i="105"/>
  <c r="L23" i="105"/>
  <c r="V2" i="93"/>
  <c r="V4" i="93" s="1"/>
  <c r="V51" i="93" s="1"/>
  <c r="L24" i="104"/>
  <c r="L23" i="104"/>
  <c r="U2" i="93"/>
  <c r="U4" i="93" s="1"/>
  <c r="T2" i="93"/>
  <c r="T4" i="93" s="1"/>
  <c r="L24" i="108"/>
  <c r="L23" i="108"/>
  <c r="L24" i="103"/>
  <c r="L23" i="103"/>
  <c r="L24" i="102"/>
  <c r="L23" i="102"/>
  <c r="S2" i="93"/>
  <c r="S4" i="93" s="1"/>
  <c r="S51" i="93" s="1"/>
  <c r="R2" i="93"/>
  <c r="R4" i="93" s="1"/>
  <c r="L24" i="101"/>
  <c r="L23" i="101"/>
  <c r="Q2" i="93"/>
  <c r="Q4" i="93" s="1"/>
  <c r="Q51" i="93" s="1"/>
  <c r="L24" i="99"/>
  <c r="L23" i="99"/>
  <c r="P2" i="93"/>
  <c r="P4" i="93" s="1"/>
  <c r="L24" i="100"/>
  <c r="L23" i="100"/>
  <c r="O2" i="93"/>
  <c r="O4" i="93" s="1"/>
  <c r="L24" i="91"/>
  <c r="L23" i="91"/>
  <c r="N2" i="93"/>
  <c r="N4" i="93" s="1"/>
  <c r="L24" i="88"/>
  <c r="L23" i="88"/>
  <c r="M2" i="93"/>
  <c r="M4" i="93" s="1"/>
  <c r="L24" i="90"/>
  <c r="L2" i="93"/>
  <c r="L4" i="93" s="1"/>
  <c r="L23" i="90"/>
  <c r="L24" i="98"/>
  <c r="L23" i="98"/>
  <c r="K2" i="93"/>
  <c r="K4" i="93" s="1"/>
  <c r="L24" i="92"/>
  <c r="L23" i="92"/>
  <c r="J2" i="93"/>
  <c r="J4" i="93" s="1"/>
  <c r="J51" i="93" s="1"/>
  <c r="L24" i="97"/>
  <c r="L23" i="97"/>
  <c r="I2" i="93"/>
  <c r="I4" i="93" s="1"/>
  <c r="H2" i="93"/>
  <c r="H4" i="93" s="1"/>
  <c r="L24" i="86"/>
  <c r="L23" i="86"/>
  <c r="L24" i="82"/>
  <c r="L23" i="82"/>
  <c r="L24" i="84"/>
  <c r="F2" i="93"/>
  <c r="F4" i="93" s="1"/>
  <c r="L23" i="84"/>
  <c r="L24" i="83"/>
  <c r="L23" i="83"/>
  <c r="E2" i="93"/>
  <c r="E4" i="93" s="1"/>
  <c r="L24" i="81"/>
  <c r="L23" i="81"/>
  <c r="D2" i="93"/>
  <c r="D4" i="93" s="1"/>
  <c r="L23" i="153"/>
  <c r="L27" i="153"/>
  <c r="L29" i="153" s="1"/>
  <c r="L24" i="153"/>
  <c r="L27" i="76"/>
  <c r="L29" i="76" s="1"/>
  <c r="L24" i="76"/>
  <c r="L23" i="76"/>
  <c r="L27" i="55"/>
  <c r="L29" i="55" s="1"/>
  <c r="L24" i="55"/>
  <c r="L23" i="55"/>
  <c r="L27" i="149"/>
  <c r="L29" i="149" s="1"/>
  <c r="L24" i="149"/>
  <c r="L23" i="149"/>
  <c r="L27" i="8"/>
  <c r="L29" i="8" s="1"/>
  <c r="L24" i="8"/>
  <c r="L23" i="8"/>
  <c r="L27" i="148"/>
  <c r="L29" i="148" s="1"/>
  <c r="L24" i="148"/>
  <c r="L23" i="148"/>
  <c r="L27" i="159"/>
  <c r="L29" i="159" s="1"/>
  <c r="L24" i="159"/>
  <c r="L23" i="159"/>
  <c r="L27" i="160"/>
  <c r="L29" i="160" s="1"/>
  <c r="L24" i="160"/>
  <c r="L23" i="160"/>
  <c r="L27" i="77"/>
  <c r="L29" i="77" s="1"/>
  <c r="L24" i="77"/>
  <c r="L23" i="77"/>
  <c r="L27" i="129"/>
  <c r="L29" i="129" s="1"/>
  <c r="L24" i="129"/>
  <c r="L23" i="129"/>
  <c r="L27" i="161"/>
  <c r="L29" i="161" s="1"/>
  <c r="L24" i="161"/>
  <c r="L23" i="161"/>
  <c r="L27" i="131"/>
  <c r="L29" i="131" s="1"/>
  <c r="L24" i="131"/>
  <c r="L27" i="66"/>
  <c r="L29" i="66" s="1"/>
  <c r="L24" i="66"/>
  <c r="L23" i="66"/>
  <c r="C51" i="93"/>
  <c r="D51" i="93"/>
  <c r="O51" i="93"/>
  <c r="X51" i="93"/>
  <c r="N51" i="93"/>
  <c r="Y51" i="93"/>
  <c r="P51" i="93"/>
  <c r="U51" i="93"/>
  <c r="H51" i="93"/>
  <c r="L8" i="156"/>
  <c r="L4" i="156"/>
  <c r="L11" i="156"/>
  <c r="L5" i="156"/>
  <c r="L12" i="156"/>
  <c r="L15" i="156"/>
  <c r="L23" i="134" l="1"/>
  <c r="AR2" i="93"/>
  <c r="AR4" i="93" s="1"/>
  <c r="L20" i="156"/>
  <c r="L23" i="156" s="1"/>
  <c r="L27" i="156"/>
  <c r="L29" i="156" s="1"/>
  <c r="L24" i="156"/>
  <c r="X12" i="44" l="1"/>
  <c r="AA12" i="44" s="1"/>
  <c r="X11" i="44"/>
  <c r="AA11" i="44" s="1"/>
  <c r="X10" i="44"/>
  <c r="AA10" i="44" s="1"/>
  <c r="X9" i="44"/>
  <c r="AA9" i="44" s="1"/>
  <c r="X8" i="44"/>
  <c r="AA8" i="44" s="1"/>
  <c r="X7" i="44"/>
  <c r="AA7" i="44" s="1"/>
  <c r="X6" i="44"/>
  <c r="AA6" i="44" s="1"/>
  <c r="X5" i="44"/>
  <c r="AA5" i="44" s="1"/>
  <c r="X4" i="44"/>
  <c r="AA4" i="44" s="1"/>
  <c r="K19" i="132" l="1"/>
  <c r="L19" i="132" s="1"/>
  <c r="K18" i="132"/>
  <c r="L18" i="132" s="1"/>
  <c r="H17" i="132"/>
  <c r="K17" i="132" s="1"/>
  <c r="H16" i="132"/>
  <c r="K16" i="132" s="1"/>
  <c r="H15" i="132"/>
  <c r="K15" i="132" s="1"/>
  <c r="H14" i="132"/>
  <c r="K14" i="132" s="1"/>
  <c r="H13" i="132"/>
  <c r="K13" i="132" s="1"/>
  <c r="H12" i="132"/>
  <c r="K12" i="132" s="1"/>
  <c r="L12" i="132" s="1"/>
  <c r="H11" i="132"/>
  <c r="K11" i="132" s="1"/>
  <c r="H10" i="132"/>
  <c r="K10" i="132" s="1"/>
  <c r="H9" i="132"/>
  <c r="K9" i="132" s="1"/>
  <c r="H8" i="132"/>
  <c r="K8" i="132" s="1"/>
  <c r="H7" i="132"/>
  <c r="K7" i="132" s="1"/>
  <c r="H6" i="132"/>
  <c r="K6" i="132" s="1"/>
  <c r="H5" i="132"/>
  <c r="K5" i="132" s="1"/>
  <c r="H4" i="132"/>
  <c r="K4" i="132" s="1"/>
  <c r="H3" i="132"/>
  <c r="K3" i="132" s="1"/>
  <c r="L15" i="132" l="1"/>
  <c r="L16" i="132"/>
  <c r="L14" i="132"/>
  <c r="L3" i="132"/>
  <c r="L7" i="132"/>
  <c r="L9" i="132"/>
  <c r="L13" i="132"/>
  <c r="L8" i="132"/>
  <c r="L10" i="132"/>
  <c r="L4" i="132"/>
  <c r="L11" i="132"/>
  <c r="L17" i="132"/>
  <c r="L5" i="132"/>
  <c r="L6" i="132"/>
  <c r="L20" i="132" l="1"/>
  <c r="L23" i="132" s="1"/>
  <c r="B30" i="80"/>
  <c r="L24" i="132" l="1"/>
  <c r="K19" i="80"/>
  <c r="L19" i="80" s="1"/>
  <c r="K18" i="80"/>
  <c r="L18" i="80" s="1"/>
  <c r="H17" i="80"/>
  <c r="K17" i="80" s="1"/>
  <c r="H16" i="80"/>
  <c r="K16" i="80" s="1"/>
  <c r="H15" i="80"/>
  <c r="K15" i="80" s="1"/>
  <c r="H14" i="80"/>
  <c r="K14" i="80" s="1"/>
  <c r="H13" i="80"/>
  <c r="K13" i="80" s="1"/>
  <c r="H12" i="80"/>
  <c r="K12" i="80" s="1"/>
  <c r="H11" i="80"/>
  <c r="K11" i="80" s="1"/>
  <c r="H10" i="80"/>
  <c r="K10" i="80" s="1"/>
  <c r="H9" i="80"/>
  <c r="K9" i="80" s="1"/>
  <c r="H8" i="80"/>
  <c r="K8" i="80" s="1"/>
  <c r="H7" i="80"/>
  <c r="K7" i="80" s="1"/>
  <c r="H6" i="80"/>
  <c r="K6" i="80" s="1"/>
  <c r="H5" i="80"/>
  <c r="K5" i="80" s="1"/>
  <c r="H4" i="80"/>
  <c r="K4" i="80" s="1"/>
  <c r="H3" i="80"/>
  <c r="K3" i="80" s="1"/>
  <c r="BE51" i="93" l="1"/>
  <c r="L5" i="80"/>
  <c r="L13" i="80"/>
  <c r="L17" i="80"/>
  <c r="L12" i="80"/>
  <c r="L7" i="80"/>
  <c r="L11" i="80"/>
  <c r="L6" i="80"/>
  <c r="L9" i="80"/>
  <c r="L10" i="80"/>
  <c r="L8" i="80"/>
  <c r="L4" i="80"/>
  <c r="L15" i="80"/>
  <c r="L14" i="80"/>
  <c r="L16" i="80"/>
  <c r="L3" i="80"/>
  <c r="E22" i="96"/>
  <c r="E21" i="96"/>
  <c r="L20" i="80" l="1"/>
  <c r="C2" i="93" s="1"/>
  <c r="C4" i="93" s="1"/>
  <c r="L23" i="80" l="1"/>
  <c r="L24" i="80"/>
  <c r="L33" i="132" l="1"/>
  <c r="L36" i="132" s="1"/>
  <c r="E30" i="96"/>
  <c r="B29" i="94"/>
  <c r="L27" i="132" l="1"/>
  <c r="L30" i="132" s="1"/>
  <c r="E24" i="96"/>
  <c r="E25" i="96"/>
  <c r="E19" i="96"/>
  <c r="E12" i="96"/>
  <c r="E10" i="96"/>
  <c r="E7" i="96"/>
  <c r="E20" i="96"/>
  <c r="E18" i="96"/>
  <c r="E29" i="96"/>
  <c r="E27" i="96"/>
  <c r="E11" i="96"/>
  <c r="E15" i="96"/>
  <c r="E13" i="96" l="1"/>
  <c r="E8" i="96"/>
  <c r="AN4" i="6"/>
  <c r="AN5" i="6"/>
  <c r="AN6" i="6"/>
  <c r="AN7" i="6"/>
  <c r="AN8" i="6"/>
  <c r="AN9" i="6"/>
  <c r="AN11" i="6"/>
  <c r="AN12" i="6"/>
  <c r="AN13" i="6"/>
  <c r="AN15" i="6"/>
  <c r="AN16" i="6"/>
  <c r="AN17" i="6"/>
  <c r="AN18" i="6"/>
  <c r="AN19" i="6"/>
  <c r="AN3" i="6"/>
  <c r="AM4" i="6"/>
  <c r="AM5" i="6"/>
  <c r="AM6" i="6"/>
  <c r="AM7" i="6"/>
  <c r="AM8" i="6"/>
  <c r="AM9" i="6"/>
  <c r="AM10" i="6"/>
  <c r="AM11" i="6"/>
  <c r="AM12" i="6"/>
  <c r="AM13" i="6"/>
  <c r="AM14" i="6"/>
  <c r="AM15" i="6"/>
  <c r="AM16" i="6"/>
  <c r="AM17" i="6"/>
  <c r="AM18" i="6"/>
  <c r="AM19" i="6"/>
  <c r="AM3" i="6"/>
  <c r="AL4" i="6"/>
  <c r="AL5" i="6"/>
  <c r="AL6" i="6"/>
  <c r="AL7" i="6"/>
  <c r="AL8" i="6"/>
  <c r="AL9" i="6"/>
  <c r="AL10" i="6"/>
  <c r="AL11" i="6"/>
  <c r="AL12" i="6"/>
  <c r="AL13" i="6"/>
  <c r="AL14" i="6"/>
  <c r="AL15" i="6"/>
  <c r="AL16" i="6"/>
  <c r="AL17" i="6"/>
  <c r="AL18" i="6"/>
  <c r="AL19" i="6"/>
  <c r="AL3" i="6"/>
  <c r="AK4" i="6"/>
  <c r="AK5" i="6"/>
  <c r="AK6" i="6"/>
  <c r="AK7" i="6"/>
  <c r="AK8" i="6"/>
  <c r="AK9" i="6"/>
  <c r="AK10" i="6"/>
  <c r="AK11" i="6"/>
  <c r="AK12" i="6"/>
  <c r="AK13" i="6"/>
  <c r="AK14" i="6"/>
  <c r="AK15" i="6"/>
  <c r="AK16" i="6"/>
  <c r="AK17" i="6"/>
  <c r="AK18" i="6"/>
  <c r="AK19" i="6"/>
  <c r="AK3" i="6"/>
  <c r="AJ4" i="6"/>
  <c r="AJ5" i="6"/>
  <c r="AJ6" i="6"/>
  <c r="AJ7" i="6"/>
  <c r="AJ8" i="6"/>
  <c r="AJ9" i="6"/>
  <c r="AJ10" i="6"/>
  <c r="AJ11" i="6"/>
  <c r="AJ12" i="6"/>
  <c r="AJ13" i="6"/>
  <c r="AJ14" i="6"/>
  <c r="AJ15" i="6"/>
  <c r="AJ16" i="6"/>
  <c r="AJ17" i="6"/>
  <c r="AJ18" i="6"/>
  <c r="AJ19" i="6"/>
  <c r="AJ3" i="6"/>
  <c r="AI4" i="6"/>
  <c r="AI5" i="6"/>
  <c r="AI6" i="6"/>
  <c r="AI7" i="6"/>
  <c r="AI15" i="6"/>
  <c r="AI16" i="6"/>
  <c r="AI17" i="6"/>
  <c r="AI18" i="6"/>
  <c r="AI19" i="6"/>
  <c r="AI3" i="6"/>
  <c r="AH4" i="6"/>
  <c r="AH5" i="6"/>
  <c r="AH6" i="6"/>
  <c r="AH7" i="6"/>
  <c r="AH8" i="6"/>
  <c r="AH9" i="6"/>
  <c r="AH10" i="6"/>
  <c r="AH11" i="6"/>
  <c r="AH12" i="6"/>
  <c r="AH13" i="6"/>
  <c r="AH14" i="6"/>
  <c r="AH15" i="6"/>
  <c r="AH16" i="6"/>
  <c r="AH17" i="6"/>
  <c r="AH18" i="6"/>
  <c r="AH19" i="6"/>
  <c r="AH3" i="6"/>
  <c r="AG4" i="6"/>
  <c r="AG5" i="6"/>
  <c r="AG6" i="6"/>
  <c r="AG7" i="6"/>
  <c r="AG8" i="6"/>
  <c r="AG9" i="6"/>
  <c r="AG10" i="6"/>
  <c r="AG11" i="6"/>
  <c r="AG12" i="6"/>
  <c r="AG13" i="6"/>
  <c r="AG14" i="6"/>
  <c r="AG15" i="6"/>
  <c r="AG16" i="6"/>
  <c r="AG17" i="6"/>
  <c r="AG18" i="6"/>
  <c r="AG19" i="6"/>
  <c r="AG3" i="6"/>
  <c r="AF4" i="6"/>
  <c r="AF5" i="6"/>
  <c r="AF6" i="6"/>
  <c r="AF8" i="6"/>
  <c r="AF10" i="6"/>
  <c r="AF11" i="6"/>
  <c r="AF12" i="6"/>
  <c r="AF13" i="6"/>
  <c r="AF14" i="6"/>
  <c r="AF15" i="6"/>
  <c r="AF16" i="6"/>
  <c r="AF17" i="6"/>
  <c r="AF18" i="6"/>
  <c r="AF19" i="6"/>
  <c r="AF3" i="6"/>
  <c r="AE4" i="6"/>
  <c r="AE5" i="6"/>
  <c r="AE6" i="6"/>
  <c r="AE7" i="6"/>
  <c r="AE8" i="6"/>
  <c r="AE9" i="6"/>
  <c r="AE10" i="6"/>
  <c r="AE11" i="6"/>
  <c r="AE12" i="6"/>
  <c r="AE13" i="6"/>
  <c r="AE14" i="6"/>
  <c r="AE15" i="6"/>
  <c r="AE16" i="6"/>
  <c r="AE17" i="6"/>
  <c r="AE18" i="6"/>
  <c r="AE19" i="6"/>
  <c r="AE3" i="6"/>
  <c r="E9" i="96" l="1"/>
  <c r="E16" i="96"/>
  <c r="E31" i="96"/>
  <c r="E14" i="96"/>
  <c r="E28" i="96"/>
  <c r="AN10" i="6"/>
  <c r="AN14" i="6"/>
  <c r="AK20" i="6" l="1"/>
  <c r="AN20" i="6"/>
  <c r="AJ20" i="6"/>
  <c r="E17" i="96" l="1"/>
  <c r="AL20" i="6"/>
  <c r="AM20" i="6"/>
  <c r="I21" i="26"/>
  <c r="I13" i="26"/>
  <c r="I12" i="26"/>
  <c r="I11" i="26"/>
  <c r="I10" i="26"/>
  <c r="I9" i="26"/>
  <c r="I8" i="26"/>
  <c r="I7" i="26"/>
  <c r="I6" i="26"/>
  <c r="CD1" i="46" l="1"/>
  <c r="CF40" i="46"/>
  <c r="CF9" i="46"/>
  <c r="CF42" i="46" s="1"/>
  <c r="CA1" i="46"/>
  <c r="CC40" i="46"/>
  <c r="CC9" i="46"/>
  <c r="CC42" i="46" s="1"/>
  <c r="AI12" i="6"/>
  <c r="AI10" i="6"/>
  <c r="AF7" i="6"/>
  <c r="BX1" i="46"/>
  <c r="BZ40" i="46"/>
  <c r="BZ9" i="46"/>
  <c r="BZ42" i="46" s="1"/>
  <c r="BU1" i="46"/>
  <c r="BW40" i="46"/>
  <c r="BW9" i="46"/>
  <c r="BW42" i="46" s="1"/>
  <c r="BR1" i="46"/>
  <c r="BT40" i="46"/>
  <c r="BT9" i="46"/>
  <c r="BT42" i="46" s="1"/>
  <c r="BO1" i="46"/>
  <c r="BQ40" i="46"/>
  <c r="BQ9" i="46"/>
  <c r="BL1" i="46"/>
  <c r="BN40" i="46"/>
  <c r="BN9" i="46"/>
  <c r="BN42" i="46" s="1"/>
  <c r="BI1" i="46"/>
  <c r="BK40" i="46"/>
  <c r="BK9" i="46"/>
  <c r="BK42" i="46" s="1"/>
  <c r="BQ42" i="46" l="1"/>
  <c r="AG20" i="6"/>
  <c r="AH20" i="6"/>
  <c r="AF9" i="6"/>
  <c r="AI9" i="6"/>
  <c r="AI14" i="6"/>
  <c r="AI13" i="6"/>
  <c r="AI8" i="6"/>
  <c r="AI11" i="6"/>
  <c r="AE20" i="6" l="1"/>
  <c r="BY2" i="46"/>
  <c r="BJ2" i="46"/>
  <c r="BM2" i="46"/>
  <c r="AI20" i="6"/>
  <c r="J13" i="26"/>
  <c r="CB2" i="46" l="1"/>
  <c r="BS2" i="46"/>
  <c r="BV2" i="46"/>
  <c r="BP2" i="46"/>
  <c r="AF20" i="6"/>
  <c r="CE2" i="46"/>
  <c r="K13" i="26"/>
  <c r="G13" i="26"/>
  <c r="G12" i="26" l="1"/>
  <c r="G11" i="26"/>
  <c r="G10" i="26"/>
  <c r="G9" i="26"/>
  <c r="G8" i="26"/>
  <c r="K5" i="26" l="1"/>
  <c r="K6" i="26"/>
  <c r="K3" i="26"/>
  <c r="G7" i="26"/>
  <c r="G6" i="26"/>
  <c r="BI18" i="6" l="1"/>
  <c r="BI19" i="6"/>
  <c r="C12" i="44" l="1"/>
  <c r="B12" i="44"/>
  <c r="A12" i="44"/>
  <c r="C11" i="44"/>
  <c r="B11" i="44"/>
  <c r="A11" i="44"/>
  <c r="C10" i="44"/>
  <c r="B10" i="44"/>
  <c r="A10" i="44"/>
  <c r="C9" i="44"/>
  <c r="B9" i="44"/>
  <c r="A9" i="44"/>
  <c r="C8" i="44"/>
  <c r="B8" i="44"/>
  <c r="A8" i="44"/>
  <c r="C7" i="44"/>
  <c r="B7" i="44"/>
  <c r="A7" i="44"/>
  <c r="C6" i="44"/>
  <c r="B6" i="44"/>
  <c r="A6" i="44"/>
  <c r="C5" i="44"/>
  <c r="B5" i="44"/>
  <c r="A5" i="44"/>
  <c r="C4" i="44"/>
  <c r="B4" i="44"/>
  <c r="A4" i="44"/>
  <c r="C3" i="44"/>
  <c r="B3" i="44"/>
  <c r="A3" i="44"/>
  <c r="C17" i="6"/>
  <c r="B17" i="6"/>
  <c r="A17" i="6"/>
  <c r="C16" i="6"/>
  <c r="B16" i="6"/>
  <c r="A16" i="6"/>
  <c r="C15" i="6"/>
  <c r="B15" i="6"/>
  <c r="A15" i="6"/>
  <c r="C14" i="6"/>
  <c r="B14" i="6"/>
  <c r="A14" i="6"/>
  <c r="C13" i="6"/>
  <c r="B13" i="6"/>
  <c r="A13" i="6"/>
  <c r="C12" i="6"/>
  <c r="B12" i="6"/>
  <c r="A12" i="6"/>
  <c r="C11" i="6"/>
  <c r="B11" i="6"/>
  <c r="A11" i="6"/>
  <c r="C10" i="6"/>
  <c r="B10" i="6"/>
  <c r="A10" i="6"/>
  <c r="C9" i="6"/>
  <c r="B9" i="6"/>
  <c r="A9" i="6"/>
  <c r="C8" i="6"/>
  <c r="B8" i="6"/>
  <c r="A8" i="6"/>
  <c r="C7" i="6"/>
  <c r="B7" i="6"/>
  <c r="A7" i="6"/>
  <c r="C6" i="6"/>
  <c r="B6" i="6"/>
  <c r="A6" i="6"/>
  <c r="C5" i="6"/>
  <c r="B5" i="6"/>
  <c r="A5" i="6"/>
  <c r="C4" i="6"/>
  <c r="B4" i="6"/>
  <c r="A4" i="6"/>
  <c r="C3" i="6"/>
  <c r="B3" i="6"/>
  <c r="A3" i="6"/>
  <c r="A3" i="25"/>
  <c r="B3" i="25"/>
  <c r="C3" i="25"/>
  <c r="BF1" i="46" l="1"/>
  <c r="BC1" i="46"/>
  <c r="AZ1" i="46"/>
  <c r="AW1" i="46"/>
  <c r="AT1" i="46"/>
  <c r="AQ1" i="46"/>
  <c r="AN1" i="46"/>
  <c r="AK1" i="46"/>
  <c r="AH1" i="46"/>
  <c r="AE1" i="46"/>
  <c r="AB1" i="46"/>
  <c r="Y1" i="46"/>
  <c r="V1" i="46"/>
  <c r="S1" i="46"/>
  <c r="M1" i="46"/>
  <c r="J1" i="46"/>
  <c r="G1" i="46"/>
  <c r="P1" i="46"/>
  <c r="D1" i="46"/>
  <c r="A1" i="46"/>
  <c r="C9" i="46"/>
  <c r="F9" i="46"/>
  <c r="R9" i="46"/>
  <c r="I9" i="46"/>
  <c r="L9" i="46"/>
  <c r="O9" i="46"/>
  <c r="O42" i="46" s="1"/>
  <c r="U9" i="46"/>
  <c r="X9" i="46"/>
  <c r="AA9" i="46"/>
  <c r="AD9" i="46"/>
  <c r="AG9" i="46"/>
  <c r="AJ9" i="46"/>
  <c r="AM9" i="46"/>
  <c r="AP9" i="46"/>
  <c r="AS9" i="46"/>
  <c r="AV9" i="46"/>
  <c r="AY9" i="46"/>
  <c r="AY42" i="46" s="1"/>
  <c r="BB9" i="46"/>
  <c r="BB42" i="46" s="1"/>
  <c r="BE9" i="46"/>
  <c r="BH9" i="46"/>
  <c r="C40" i="46"/>
  <c r="F40" i="46"/>
  <c r="R40" i="46"/>
  <c r="I40" i="46"/>
  <c r="L40" i="46"/>
  <c r="O40" i="46"/>
  <c r="U40" i="46"/>
  <c r="X40" i="46"/>
  <c r="AA40" i="46"/>
  <c r="AD40" i="46"/>
  <c r="AG40" i="46"/>
  <c r="AG42" i="46" s="1"/>
  <c r="AJ40" i="46"/>
  <c r="AJ42" i="46" s="1"/>
  <c r="AM40" i="46"/>
  <c r="AP40" i="46"/>
  <c r="AS40" i="46"/>
  <c r="AV40" i="46"/>
  <c r="AY40" i="46"/>
  <c r="BB40" i="46"/>
  <c r="BE40" i="46"/>
  <c r="BH40" i="46"/>
  <c r="L42" i="46"/>
  <c r="J3" i="26"/>
  <c r="J5" i="26"/>
  <c r="J6" i="26"/>
  <c r="J7" i="26"/>
  <c r="K7" i="26"/>
  <c r="J8" i="26"/>
  <c r="K8" i="26"/>
  <c r="J9" i="26"/>
  <c r="K9" i="26"/>
  <c r="J10" i="26"/>
  <c r="K10" i="26"/>
  <c r="J11" i="26"/>
  <c r="K11" i="26"/>
  <c r="J12" i="26"/>
  <c r="K12" i="26"/>
  <c r="X17" i="44" l="1"/>
  <c r="AB17" i="44" s="1"/>
  <c r="X3" i="44"/>
  <c r="X13" i="44"/>
  <c r="BI13" i="6" s="1"/>
  <c r="X16" i="44"/>
  <c r="BI16" i="6" s="1"/>
  <c r="X15" i="44"/>
  <c r="AB15" i="44" s="1"/>
  <c r="X14" i="44"/>
  <c r="BI14" i="6" s="1"/>
  <c r="BH42" i="46"/>
  <c r="AV42" i="46"/>
  <c r="X42" i="46"/>
  <c r="I42" i="46"/>
  <c r="BE42" i="46"/>
  <c r="AS42" i="46"/>
  <c r="U42" i="46"/>
  <c r="R42" i="46"/>
  <c r="AP42" i="46"/>
  <c r="AD42" i="46"/>
  <c r="F42" i="46"/>
  <c r="AM42" i="46"/>
  <c r="AA42" i="46"/>
  <c r="C42" i="46"/>
  <c r="AE3" i="25"/>
  <c r="AF3" i="25" s="1"/>
  <c r="AE11" i="25"/>
  <c r="AF11" i="25" s="1"/>
  <c r="AE8" i="25"/>
  <c r="AF8" i="25" s="1"/>
  <c r="AE13" i="25"/>
  <c r="AF13" i="25" s="1"/>
  <c r="AE4" i="25"/>
  <c r="AF4" i="25" s="1"/>
  <c r="AE9" i="25"/>
  <c r="AF9" i="25" s="1"/>
  <c r="AE6" i="25"/>
  <c r="AF6" i="25" s="1"/>
  <c r="AE12" i="25"/>
  <c r="AF12" i="25" s="1"/>
  <c r="AE10" i="25"/>
  <c r="AF10" i="25" s="1"/>
  <c r="AE7" i="25"/>
  <c r="AF7" i="25" s="1"/>
  <c r="AE5" i="25"/>
  <c r="AF5" i="25" s="1"/>
  <c r="C31" i="24"/>
  <c r="D31" i="24"/>
  <c r="I22" i="26"/>
  <c r="K21" i="26"/>
  <c r="K23" i="26" s="1"/>
  <c r="BK19" i="6"/>
  <c r="BL19" i="6" s="1"/>
  <c r="AA3" i="44" l="1"/>
  <c r="AB3" i="44" s="1"/>
  <c r="AF19" i="25"/>
  <c r="BI3" i="6"/>
  <c r="BJ3" i="6" s="1"/>
  <c r="BI17" i="6"/>
  <c r="BI15" i="6"/>
  <c r="BJ15" i="6" s="1"/>
  <c r="AB16" i="44"/>
  <c r="AB13" i="44"/>
  <c r="AB14" i="44"/>
  <c r="BJ19" i="6"/>
  <c r="BJ17" i="6"/>
  <c r="BJ16" i="6"/>
  <c r="AO2" i="46"/>
  <c r="AC2" i="46"/>
  <c r="AX2" i="46"/>
  <c r="BJ18" i="6"/>
  <c r="BK16" i="6"/>
  <c r="BL16" i="6" s="1"/>
  <c r="AF2" i="46"/>
  <c r="BJ14" i="6"/>
  <c r="BJ13" i="6"/>
  <c r="BK15" i="6"/>
  <c r="BL15" i="6" s="1"/>
  <c r="BK4" i="6"/>
  <c r="BL4" i="6" s="1"/>
  <c r="BK10" i="6"/>
  <c r="BL10" i="6" s="1"/>
  <c r="BK8" i="6"/>
  <c r="BL8" i="6" s="1"/>
  <c r="BK13" i="6"/>
  <c r="BL13" i="6" s="1"/>
  <c r="BK3" i="6"/>
  <c r="BL3" i="6" s="1"/>
  <c r="BK7" i="6"/>
  <c r="BL7" i="6" s="1"/>
  <c r="BK11" i="6"/>
  <c r="BL11" i="6" s="1"/>
  <c r="BK18" i="6"/>
  <c r="BL18" i="6" s="1"/>
  <c r="BK5" i="6"/>
  <c r="BL5" i="6" s="1"/>
  <c r="BK17" i="6"/>
  <c r="BL17" i="6" s="1"/>
  <c r="BK9" i="6"/>
  <c r="BL9" i="6" s="1"/>
  <c r="BK12" i="6"/>
  <c r="BL12" i="6" s="1"/>
  <c r="BK14" i="6"/>
  <c r="BL14" i="6" s="1"/>
  <c r="BK6" i="6"/>
  <c r="H2" i="46"/>
  <c r="W2" i="46"/>
  <c r="T2" i="46"/>
  <c r="BA2" i="46"/>
  <c r="Q2" i="46"/>
  <c r="BD2" i="46"/>
  <c r="AI2" i="46"/>
  <c r="AL2" i="46"/>
  <c r="N2" i="46"/>
  <c r="Z2" i="46"/>
  <c r="K2" i="46" l="1"/>
  <c r="AR2" i="46"/>
  <c r="E23" i="96"/>
  <c r="AU2" i="46"/>
  <c r="E2" i="46"/>
  <c r="B2" i="46"/>
  <c r="BG2" i="46"/>
  <c r="BL6" i="6"/>
  <c r="BL22" i="6" s="1"/>
  <c r="BL23" i="6" s="1"/>
  <c r="BK20" i="6"/>
  <c r="E5" i="96" l="1"/>
  <c r="E6" i="96"/>
  <c r="I22" i="6"/>
  <c r="B31" i="24"/>
  <c r="E31" i="24"/>
  <c r="F31" i="24"/>
  <c r="BL24" i="6"/>
  <c r="E37" i="2" l="1"/>
  <c r="BI10" i="6"/>
  <c r="BJ10" i="6" s="1"/>
  <c r="AB7" i="44"/>
  <c r="BI9" i="6"/>
  <c r="BJ9" i="6" s="1"/>
  <c r="BI6" i="6"/>
  <c r="BJ6" i="6" s="1"/>
  <c r="BI8" i="6"/>
  <c r="BJ8" i="6" s="1"/>
  <c r="AB11" i="44"/>
  <c r="BI11" i="6"/>
  <c r="BJ11" i="6" s="1"/>
  <c r="BI5" i="6"/>
  <c r="BJ5" i="6" s="1"/>
  <c r="BI12" i="6"/>
  <c r="BJ12" i="6" s="1"/>
  <c r="BI4" i="6"/>
  <c r="BJ4" i="6" s="1"/>
  <c r="AB10" i="44" l="1"/>
  <c r="AB4" i="44"/>
  <c r="AB12" i="44"/>
  <c r="BI7" i="6"/>
  <c r="BJ7" i="6" s="1"/>
  <c r="BJ20" i="6" s="1"/>
  <c r="AB6" i="44"/>
  <c r="AB9" i="44"/>
  <c r="AB5" i="44"/>
  <c r="AB8" i="44"/>
  <c r="AB20" i="44" l="1"/>
  <c r="BI20" i="6" l="1"/>
  <c r="AB22" i="44"/>
  <c r="E26" i="96" l="1"/>
  <c r="E32" i="96" s="1"/>
</calcChain>
</file>

<file path=xl/sharedStrings.xml><?xml version="1.0" encoding="utf-8"?>
<sst xmlns="http://schemas.openxmlformats.org/spreadsheetml/2006/main" count="2127" uniqueCount="174">
  <si>
    <t>Product Description</t>
  </si>
  <si>
    <t>Price Per Item</t>
  </si>
  <si>
    <t>Value of
Containers Sold</t>
  </si>
  <si>
    <t># Per Case</t>
  </si>
  <si>
    <t>Phone:</t>
  </si>
  <si>
    <t>Scout's Name</t>
  </si>
  <si>
    <t>I acknowledge receipt of the above popcorn.</t>
  </si>
  <si>
    <t>Total:</t>
  </si>
  <si>
    <t>Individual Scout Product Receipt</t>
  </si>
  <si>
    <t>Cornhusker Council - Boy Scouts of America</t>
  </si>
  <si>
    <t>Prize</t>
  </si>
  <si>
    <t>Total Sales</t>
  </si>
  <si>
    <t>Original Order</t>
  </si>
  <si>
    <t>Total Sold</t>
  </si>
  <si>
    <t>Total w/o original order</t>
  </si>
  <si>
    <t>Total in our acct.</t>
  </si>
  <si>
    <t>Total Bill</t>
  </si>
  <si>
    <t>Extras picked up</t>
  </si>
  <si>
    <t>Total Due:</t>
  </si>
  <si>
    <t>Paid:</t>
  </si>
  <si>
    <t>Total Paid</t>
  </si>
  <si>
    <t>Total Pd</t>
  </si>
  <si>
    <t>Total Due</t>
  </si>
  <si>
    <t>Popcorn Still Needed</t>
  </si>
  <si>
    <t>Total Needed</t>
  </si>
  <si>
    <t># per case</t>
  </si>
  <si>
    <t>Total Picked Up</t>
  </si>
  <si>
    <t>Total On Hand</t>
  </si>
  <si>
    <t>Total Returned</t>
  </si>
  <si>
    <t>Deposit Slip</t>
  </si>
  <si>
    <t>Checks</t>
  </si>
  <si>
    <t>Change</t>
  </si>
  <si>
    <t>Name  ________________</t>
  </si>
  <si>
    <t>Pack #</t>
  </si>
  <si>
    <t>Name:</t>
  </si>
  <si>
    <t>Troop #</t>
  </si>
  <si>
    <t>Unit Master Record</t>
  </si>
  <si>
    <t>Address:</t>
  </si>
  <si>
    <t>Crew #</t>
  </si>
  <si>
    <t>City/State/Zip:</t>
  </si>
  <si>
    <t>Prize Chosen</t>
  </si>
  <si>
    <t>Total $ Ordered</t>
  </si>
  <si>
    <t># per scout</t>
  </si>
  <si>
    <t>Signature</t>
  </si>
  <si>
    <t>Donations:</t>
  </si>
  <si>
    <t>Donations</t>
  </si>
  <si>
    <t>25% of Sales + Donations</t>
  </si>
  <si>
    <t>Cash Total</t>
  </si>
  <si>
    <t>Check Total</t>
  </si>
  <si>
    <t>Grand Total</t>
  </si>
  <si>
    <t xml:space="preserve">name </t>
  </si>
  <si>
    <t>amt</t>
  </si>
  <si>
    <t># on hand</t>
  </si>
  <si>
    <t># Sold</t>
  </si>
  <si>
    <t>10% More</t>
  </si>
  <si>
    <t>10% more</t>
  </si>
  <si>
    <t>Popcorn Order</t>
  </si>
  <si>
    <t>Total off on 10% more order</t>
  </si>
  <si>
    <t>This will figure out what you should order for 10% more.</t>
  </si>
  <si>
    <t>Remember you have to order by the case so you will have to change what you want to order.</t>
  </si>
  <si>
    <t>Change # scouts selling to the totals scouts selling.  This will show you how much popcorn each scout could receive.</t>
  </si>
  <si>
    <t>This will take care of all of your other forms.</t>
  </si>
  <si>
    <t>The Deposit slips at the end are for the parents to fill out and return when the return their money.</t>
  </si>
  <si>
    <t>Scouts Name</t>
  </si>
  <si>
    <t># of Cases</t>
  </si>
  <si>
    <t>Percentage Received</t>
  </si>
  <si>
    <t>On the Grand totals Sales it will subtract from what is sold so you know what you have in stock &amp; what you have to order.</t>
  </si>
  <si>
    <t>Scouts Present</t>
  </si>
  <si>
    <t>Totals</t>
  </si>
  <si>
    <t>Store Sales</t>
  </si>
  <si>
    <t>CC Paid:</t>
  </si>
  <si>
    <t>Online Sales</t>
  </si>
  <si>
    <t>Total Damaged Product</t>
  </si>
  <si>
    <t>TOTAL CREDIT GIVEN</t>
  </si>
  <si>
    <t>Sales/scout/hour</t>
  </si>
  <si>
    <t># Shifts</t>
  </si>
  <si>
    <t>Sales</t>
  </si>
  <si>
    <t>TOTAL STORE SALES</t>
  </si>
  <si>
    <t>Store</t>
  </si>
  <si>
    <t>Total to Pack (34%):</t>
  </si>
  <si>
    <t>Dues %</t>
  </si>
  <si>
    <t>Total Dues Due to Pack</t>
  </si>
  <si>
    <t>Paid Y/N</t>
  </si>
  <si>
    <t>Dues Sheet</t>
  </si>
  <si>
    <t>Card Sales</t>
  </si>
  <si>
    <t>2020 total sales</t>
  </si>
  <si>
    <t>Hometown Hearos Donation</t>
  </si>
  <si>
    <t>3-Pack Combo Box</t>
  </si>
  <si>
    <t>White Chocolate Pretzels</t>
  </si>
  <si>
    <t>Chocolate Drizzle Toffee</t>
  </si>
  <si>
    <t>Salted Caramel</t>
  </si>
  <si>
    <t>Micro Kettle</t>
  </si>
  <si>
    <t>Popping Corn</t>
  </si>
  <si>
    <t>Caramel Corn</t>
  </si>
  <si>
    <t>Cash Paid:</t>
  </si>
  <si>
    <t xml:space="preserve">Store Sale Product Receipt Date: </t>
  </si>
  <si>
    <t>Scouts</t>
  </si>
  <si>
    <t>= Row 2 &amp; Column of Store Sale</t>
  </si>
  <si>
    <t>Change the # sold to the total you sold for 2020.  Including your total sales.</t>
  </si>
  <si>
    <t>On each individual sales change the scout # to the scouts name.  You will also need to add the scouts name to the individual form.</t>
  </si>
  <si>
    <t>If there is problems with this form please e-mail me at Kris.Kuhn.KK@gmail.com</t>
  </si>
  <si>
    <t>Hours</t>
  </si>
  <si>
    <t>Total Hours</t>
  </si>
  <si>
    <t>Unit</t>
  </si>
  <si>
    <t>Hours Worked</t>
  </si>
  <si>
    <t>TOTAL WAGON SALES</t>
  </si>
  <si>
    <t>TOTAL OVERALL SALES</t>
  </si>
  <si>
    <t>$700 in Sales Prize</t>
  </si>
  <si>
    <t>Sale Status</t>
  </si>
  <si>
    <t>Gift Card</t>
  </si>
  <si>
    <t>Gross Owed Council</t>
  </si>
  <si>
    <t>Paid Council</t>
  </si>
  <si>
    <t>Difference</t>
  </si>
  <si>
    <t>Amount deposited 11/22</t>
  </si>
  <si>
    <t>Profit in Bank after settling up</t>
  </si>
  <si>
    <t>Profit expected</t>
  </si>
  <si>
    <t>Remaining sales to be deposit</t>
  </si>
  <si>
    <t>Percent earned</t>
  </si>
  <si>
    <t>Profit earned</t>
  </si>
  <si>
    <t>Savory Cheddar</t>
  </si>
  <si>
    <t>Micro Butter</t>
  </si>
  <si>
    <t>Super Saver 27th &amp; Pinelake</t>
  </si>
  <si>
    <t>Westlake Meadowlane</t>
  </si>
  <si>
    <t>Westlake 49th &amp; Old Cheney</t>
  </si>
  <si>
    <t>Westlake 40th &amp; Old Cheney</t>
  </si>
  <si>
    <t>Westlake 27th &amp; Normal</t>
  </si>
  <si>
    <t>Walgreens 48th &amp; O</t>
  </si>
  <si>
    <t>Tractor Supply</t>
  </si>
  <si>
    <t>48th &amp; Van Dorn</t>
  </si>
  <si>
    <t>Receiving:</t>
  </si>
  <si>
    <t>Pack/Troop/Crew</t>
  </si>
  <si>
    <t>Giving:</t>
  </si>
  <si>
    <t>Swap/Trade Form</t>
  </si>
  <si>
    <t>Type</t>
  </si>
  <si>
    <t>Cases</t>
  </si>
  <si>
    <t>Containers</t>
  </si>
  <si>
    <t>3-Pack Combo</t>
  </si>
  <si>
    <t>White Choc Pretzels</t>
  </si>
  <si>
    <t>Chocolate Drizzle</t>
  </si>
  <si>
    <t>Kettle Micro</t>
  </si>
  <si>
    <t>Butter Micro</t>
  </si>
  <si>
    <t>Cheddar</t>
  </si>
  <si>
    <t>Popping</t>
  </si>
  <si>
    <t>Original Caramel</t>
  </si>
  <si>
    <t>Sign &amp; Date</t>
  </si>
  <si>
    <t>Receiving Unit</t>
  </si>
  <si>
    <t>Giving Unit</t>
  </si>
  <si>
    <t>By signing this you are authorizing the Council to make the changes 
between both units. This form MUST be turned into the Council by 
Monday, November 1st.</t>
  </si>
  <si>
    <t>Total Dollar Amount</t>
  </si>
  <si>
    <t>On Hand</t>
  </si>
  <si>
    <t>Total Change</t>
  </si>
  <si>
    <t>Total Cash</t>
  </si>
  <si>
    <t>Total Checks</t>
  </si>
  <si>
    <t>Total Deposit</t>
  </si>
  <si>
    <t>Scout Accounts</t>
  </si>
  <si>
    <t>Initial Order</t>
  </si>
  <si>
    <t>9/18/23 Re-order</t>
  </si>
  <si>
    <t>Swap</t>
  </si>
  <si>
    <t>Salted Caramel Ceddar Mix</t>
  </si>
  <si>
    <t>Salted Caramel Cheddar Mix</t>
  </si>
  <si>
    <t>Pack/Troop</t>
  </si>
  <si>
    <t>Scout 1</t>
  </si>
  <si>
    <t>Scout 2</t>
  </si>
  <si>
    <t>Date</t>
  </si>
  <si>
    <t>Fill out the top of the Master List with your information.  THIS WILL BE NEEDED FOR MICHELLE WHEN AT THE END OF THE SALE</t>
  </si>
  <si>
    <t>There are only have 13 scouts on the file.  For those of you that have more you wlil have to decide if you want to add more to the file or set up a separate file.  You could set up separate files for dens or patrols.</t>
  </si>
  <si>
    <t xml:space="preserve">Click on the 2024 calculator.  </t>
  </si>
  <si>
    <t>Then start plugging in what you would like to order for 2023.</t>
  </si>
  <si>
    <t>The amounts that you have in the 2023 sales column will automatically go into your popcorn order form &amp; the grand totals sales.</t>
  </si>
  <si>
    <t>Popcorn Order 2024</t>
  </si>
  <si>
    <t>2023 Sales</t>
  </si>
  <si>
    <t>2024 Order</t>
  </si>
  <si>
    <t>Pack / Troop #</t>
  </si>
  <si>
    <t>Grand Totals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</si>
</sst>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_);[Red]\(&quot;$&quot;#,##0\)"/>
    <numFmt numFmtId="7" formatCode="&quot;$&quot;#,##0.00_);\(&quot;$&quot;#,##0.00\)"/>
    <numFmt numFmtId="8" formatCode="&quot;$&quot;#,##0.00_);[Red]\(&quot;$&quot;#,##0.00\)"/>
    <numFmt numFmtId="44" formatCode="_(&quot;$&quot;* #,##0.00_);_(&quot;$&quot;* \(#,##0.00\);_(&quot;$&quot;* &quot;-&quot;??_);_(@_)"/>
    <numFmt numFmtId="164" formatCode="&quot;$&quot;#,##0"/>
    <numFmt numFmtId="165" formatCode="&quot;$&quot;#,##0.00"/>
  </numFmts>
  <fonts count="58" x14ac:knownFonts="1">
    <font>
      <sz val="10"/>
      <name val="Arial"/>
    </font>
    <font>
      <sz val="10"/>
      <name val="Arial"/>
      <family val="2"/>
    </font>
    <font>
      <sz val="16"/>
      <name val="Arial"/>
      <family val="2"/>
    </font>
    <font>
      <sz val="8"/>
      <name val="Arial"/>
      <family val="2"/>
    </font>
    <font>
      <sz val="11"/>
      <name val="Arial"/>
      <family val="2"/>
    </font>
    <font>
      <sz val="12"/>
      <name val="Arial"/>
      <family val="2"/>
    </font>
    <font>
      <sz val="26"/>
      <name val="Arial Narrow"/>
      <family val="2"/>
    </font>
    <font>
      <sz val="12"/>
      <name val="Arial Narrow"/>
      <family val="2"/>
    </font>
    <font>
      <sz val="10"/>
      <name val="Arial Narrow"/>
      <family val="2"/>
    </font>
    <font>
      <sz val="11"/>
      <name val="Arial Narrow"/>
      <family val="2"/>
    </font>
    <font>
      <sz val="9"/>
      <name val="Arial Narrow"/>
      <family val="2"/>
    </font>
    <font>
      <b/>
      <sz val="12"/>
      <name val="Arial"/>
      <family val="2"/>
    </font>
    <font>
      <b/>
      <sz val="12"/>
      <name val="Arial Narrow"/>
      <family val="2"/>
    </font>
    <font>
      <sz val="22"/>
      <name val="Bernard MT Condensed"/>
      <family val="1"/>
    </font>
    <font>
      <sz val="10"/>
      <color indexed="23"/>
      <name val="Arial"/>
      <family val="2"/>
    </font>
    <font>
      <sz val="10"/>
      <name val="Arial"/>
      <family val="2"/>
    </font>
    <font>
      <b/>
      <sz val="14"/>
      <name val="Arial"/>
      <family val="2"/>
    </font>
    <font>
      <b/>
      <sz val="9"/>
      <name val="Arial Narrow"/>
      <family val="2"/>
    </font>
    <font>
      <b/>
      <sz val="10"/>
      <name val="Arial"/>
      <family val="2"/>
    </font>
    <font>
      <sz val="14"/>
      <name val="Arial"/>
      <family val="2"/>
    </font>
    <font>
      <sz val="20"/>
      <name val="Arial"/>
      <family val="2"/>
    </font>
    <font>
      <sz val="12"/>
      <name val="Arial"/>
      <family val="2"/>
    </font>
    <font>
      <u/>
      <sz val="24"/>
      <name val="Arial"/>
      <family val="2"/>
    </font>
    <font>
      <b/>
      <sz val="16"/>
      <name val="Arial Narrow"/>
      <family val="2"/>
    </font>
    <font>
      <b/>
      <sz val="16"/>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1"/>
      <name val="Arial"/>
      <family val="2"/>
    </font>
    <font>
      <sz val="16"/>
      <name val="Arial"/>
      <family val="2"/>
    </font>
    <font>
      <sz val="14"/>
      <name val="Arial"/>
      <family val="2"/>
    </font>
    <font>
      <sz val="26"/>
      <name val="Arial"/>
      <family val="2"/>
    </font>
    <font>
      <b/>
      <sz val="11"/>
      <name val="Arial Narrow"/>
      <family val="2"/>
    </font>
    <font>
      <b/>
      <sz val="11"/>
      <name val="Arial"/>
      <family val="2"/>
    </font>
    <font>
      <b/>
      <sz val="14"/>
      <color rgb="FFFF0000"/>
      <name val="Arial"/>
      <family val="2"/>
    </font>
    <font>
      <sz val="10"/>
      <color rgb="FF000000"/>
      <name val="Arial"/>
      <family val="2"/>
    </font>
    <font>
      <sz val="7"/>
      <name val="Arial"/>
      <family val="2"/>
    </font>
    <font>
      <sz val="10"/>
      <name val="Arial"/>
    </font>
    <font>
      <b/>
      <sz val="10"/>
      <color theme="0"/>
      <name val="Arial"/>
      <family val="2"/>
    </font>
    <font>
      <b/>
      <sz val="11"/>
      <color theme="1"/>
      <name val="Calibri"/>
      <family val="2"/>
      <scheme val="minor"/>
    </font>
    <font>
      <b/>
      <sz val="10"/>
      <color rgb="FF000000"/>
      <name val="Arial"/>
      <family val="2"/>
    </font>
    <font>
      <b/>
      <sz val="24"/>
      <name val="Arial"/>
      <family val="2"/>
    </font>
    <font>
      <sz val="18"/>
      <name val="Arial"/>
      <family val="2"/>
    </font>
    <font>
      <b/>
      <sz val="18"/>
      <name val="Arial"/>
      <family val="2"/>
    </font>
  </fonts>
  <fills count="3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22"/>
        <bgColor indexed="64"/>
      </patternFill>
    </fill>
    <fill>
      <patternFill patternType="solid">
        <fgColor indexed="13"/>
        <bgColor indexed="64"/>
      </patternFill>
    </fill>
    <fill>
      <patternFill patternType="solid">
        <fgColor indexed="11"/>
        <bgColor indexed="64"/>
      </patternFill>
    </fill>
    <fill>
      <patternFill patternType="solid">
        <fgColor indexed="45"/>
        <bgColor indexed="64"/>
      </patternFill>
    </fill>
    <fill>
      <patternFill patternType="solid">
        <fgColor indexed="15"/>
        <bgColor indexed="64"/>
      </patternFill>
    </fill>
    <fill>
      <patternFill patternType="solid">
        <fgColor indexed="51"/>
        <bgColor indexed="64"/>
      </patternFill>
    </fill>
    <fill>
      <patternFill patternType="solid">
        <fgColor theme="0" tint="-0.249977111117893"/>
        <bgColor indexed="64"/>
      </patternFill>
    </fill>
    <fill>
      <patternFill patternType="solid">
        <fgColor rgb="FF00B0F0"/>
        <bgColor indexed="64"/>
      </patternFill>
    </fill>
    <fill>
      <patternFill patternType="solid">
        <fgColor rgb="FFFF0000"/>
        <bgColor indexed="64"/>
      </patternFill>
    </fill>
  </fills>
  <borders count="4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double">
        <color indexed="64"/>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diagonal/>
    </border>
    <border>
      <left style="thin">
        <color indexed="64"/>
      </left>
      <right/>
      <top style="medium">
        <color indexed="64"/>
      </top>
      <bottom/>
      <diagonal/>
    </border>
    <border>
      <left style="medium">
        <color indexed="64"/>
      </left>
      <right style="thin">
        <color indexed="64"/>
      </right>
      <top style="thin">
        <color indexed="64"/>
      </top>
      <bottom/>
      <diagonal/>
    </border>
    <border>
      <left style="medium">
        <color indexed="64"/>
      </left>
      <right/>
      <top style="thin">
        <color indexed="64"/>
      </top>
      <bottom style="double">
        <color indexed="64"/>
      </bottom>
      <diagonal/>
    </border>
    <border>
      <left style="medium">
        <color indexed="64"/>
      </left>
      <right style="medium">
        <color indexed="64"/>
      </right>
      <top style="thin">
        <color indexed="64"/>
      </top>
      <bottom style="double">
        <color indexed="64"/>
      </bottom>
      <diagonal/>
    </border>
  </borders>
  <cellStyleXfs count="47">
    <xf numFmtId="0" fontId="0" fillId="0" borderId="0"/>
    <xf numFmtId="0" fontId="25" fillId="2" borderId="0" applyNumberFormat="0" applyBorder="0" applyAlignment="0" applyProtection="0"/>
    <xf numFmtId="0" fontId="25" fillId="3" borderId="0" applyNumberFormat="0" applyBorder="0" applyAlignment="0" applyProtection="0"/>
    <xf numFmtId="0" fontId="25" fillId="4" borderId="0" applyNumberFormat="0" applyBorder="0" applyAlignment="0" applyProtection="0"/>
    <xf numFmtId="0" fontId="25" fillId="5" borderId="0" applyNumberFormat="0" applyBorder="0" applyAlignment="0" applyProtection="0"/>
    <xf numFmtId="0" fontId="25" fillId="6" borderId="0" applyNumberFormat="0" applyBorder="0" applyAlignment="0" applyProtection="0"/>
    <xf numFmtId="0" fontId="25" fillId="7" borderId="0" applyNumberFormat="0" applyBorder="0" applyAlignment="0" applyProtection="0"/>
    <xf numFmtId="0" fontId="25" fillId="8" borderId="0" applyNumberFormat="0" applyBorder="0" applyAlignment="0" applyProtection="0"/>
    <xf numFmtId="0" fontId="25" fillId="9" borderId="0" applyNumberFormat="0" applyBorder="0" applyAlignment="0" applyProtection="0"/>
    <xf numFmtId="0" fontId="25" fillId="10" borderId="0" applyNumberFormat="0" applyBorder="0" applyAlignment="0" applyProtection="0"/>
    <xf numFmtId="0" fontId="25" fillId="5" borderId="0" applyNumberFormat="0" applyBorder="0" applyAlignment="0" applyProtection="0"/>
    <xf numFmtId="0" fontId="25" fillId="8" borderId="0" applyNumberFormat="0" applyBorder="0" applyAlignment="0" applyProtection="0"/>
    <xf numFmtId="0" fontId="25" fillId="11" borderId="0" applyNumberFormat="0" applyBorder="0" applyAlignment="0" applyProtection="0"/>
    <xf numFmtId="0" fontId="26" fillId="12" borderId="0" applyNumberFormat="0" applyBorder="0" applyAlignment="0" applyProtection="0"/>
    <xf numFmtId="0" fontId="26" fillId="9" borderId="0" applyNumberFormat="0" applyBorder="0" applyAlignment="0" applyProtection="0"/>
    <xf numFmtId="0" fontId="26" fillId="10" borderId="0" applyNumberFormat="0" applyBorder="0" applyAlignment="0" applyProtection="0"/>
    <xf numFmtId="0" fontId="26" fillId="13" borderId="0" applyNumberFormat="0" applyBorder="0" applyAlignment="0" applyProtection="0"/>
    <xf numFmtId="0" fontId="26" fillId="14" borderId="0" applyNumberFormat="0" applyBorder="0" applyAlignment="0" applyProtection="0"/>
    <xf numFmtId="0" fontId="26" fillId="15" borderId="0" applyNumberFormat="0" applyBorder="0" applyAlignment="0" applyProtection="0"/>
    <xf numFmtId="0" fontId="26" fillId="16" borderId="0" applyNumberFormat="0" applyBorder="0" applyAlignment="0" applyProtection="0"/>
    <xf numFmtId="0" fontId="26" fillId="17" borderId="0" applyNumberFormat="0" applyBorder="0" applyAlignment="0" applyProtection="0"/>
    <xf numFmtId="0" fontId="26" fillId="18" borderId="0" applyNumberFormat="0" applyBorder="0" applyAlignment="0" applyProtection="0"/>
    <xf numFmtId="0" fontId="26" fillId="13" borderId="0" applyNumberFormat="0" applyBorder="0" applyAlignment="0" applyProtection="0"/>
    <xf numFmtId="0" fontId="26" fillId="14" borderId="0" applyNumberFormat="0" applyBorder="0" applyAlignment="0" applyProtection="0"/>
    <xf numFmtId="0" fontId="26" fillId="19" borderId="0" applyNumberFormat="0" applyBorder="0" applyAlignment="0" applyProtection="0"/>
    <xf numFmtId="0" fontId="27" fillId="3" borderId="0" applyNumberFormat="0" applyBorder="0" applyAlignment="0" applyProtection="0"/>
    <xf numFmtId="0" fontId="28" fillId="20" borderId="1" applyNumberFormat="0" applyAlignment="0" applyProtection="0"/>
    <xf numFmtId="0" fontId="29" fillId="21" borderId="2" applyNumberFormat="0" applyAlignment="0" applyProtection="0"/>
    <xf numFmtId="44" fontId="1" fillId="0" borderId="0" applyFont="0" applyFill="0" applyBorder="0" applyAlignment="0" applyProtection="0"/>
    <xf numFmtId="0" fontId="30" fillId="0" borderId="0" applyNumberFormat="0" applyFill="0" applyBorder="0" applyAlignment="0" applyProtection="0"/>
    <xf numFmtId="0" fontId="31" fillId="4" borderId="0" applyNumberFormat="0" applyBorder="0" applyAlignment="0" applyProtection="0"/>
    <xf numFmtId="0" fontId="32" fillId="0" borderId="3" applyNumberFormat="0" applyFill="0" applyAlignment="0" applyProtection="0"/>
    <xf numFmtId="0" fontId="33" fillId="0" borderId="4" applyNumberFormat="0" applyFill="0" applyAlignment="0" applyProtection="0"/>
    <xf numFmtId="0" fontId="34" fillId="0" borderId="5" applyNumberFormat="0" applyFill="0" applyAlignment="0" applyProtection="0"/>
    <xf numFmtId="0" fontId="34" fillId="0" borderId="0" applyNumberFormat="0" applyFill="0" applyBorder="0" applyAlignment="0" applyProtection="0"/>
    <xf numFmtId="0" fontId="35" fillId="7" borderId="1" applyNumberFormat="0" applyAlignment="0" applyProtection="0"/>
    <xf numFmtId="0" fontId="36" fillId="0" borderId="6" applyNumberFormat="0" applyFill="0" applyAlignment="0" applyProtection="0"/>
    <xf numFmtId="0" fontId="37" fillId="22" borderId="0" applyNumberFormat="0" applyBorder="0" applyAlignment="0" applyProtection="0"/>
    <xf numFmtId="0" fontId="1" fillId="23" borderId="7" applyNumberFormat="0" applyFont="0" applyAlignment="0" applyProtection="0"/>
    <xf numFmtId="0" fontId="38" fillId="20" borderId="8" applyNumberFormat="0" applyAlignment="0" applyProtection="0"/>
    <xf numFmtId="0" fontId="39" fillId="0" borderId="0" applyNumberFormat="0" applyFill="0" applyBorder="0" applyAlignment="0" applyProtection="0"/>
    <xf numFmtId="0" fontId="40" fillId="0" borderId="9" applyNumberFormat="0" applyFill="0" applyAlignment="0" applyProtection="0"/>
    <xf numFmtId="0" fontId="41" fillId="0" borderId="0" applyNumberFormat="0" applyFill="0" applyBorder="0" applyAlignment="0" applyProtection="0"/>
    <xf numFmtId="0" fontId="49" fillId="0" borderId="0"/>
    <xf numFmtId="9" fontId="51" fillId="0" borderId="0" applyFont="0" applyFill="0" applyBorder="0" applyAlignment="0" applyProtection="0"/>
    <xf numFmtId="0" fontId="1" fillId="0" borderId="0"/>
    <xf numFmtId="9" fontId="1" fillId="0" borderId="0" applyFont="0" applyFill="0" applyBorder="0" applyAlignment="0" applyProtection="0"/>
  </cellStyleXfs>
  <cellXfs count="369">
    <xf numFmtId="0" fontId="0" fillId="0" borderId="0" xfId="0"/>
    <xf numFmtId="0" fontId="0" fillId="0" borderId="0" xfId="0" applyAlignment="1">
      <alignment horizontal="center"/>
    </xf>
    <xf numFmtId="0" fontId="5" fillId="0" borderId="0" xfId="0" applyFont="1"/>
    <xf numFmtId="0" fontId="1" fillId="0" borderId="0" xfId="0" applyFont="1" applyAlignment="1">
      <alignment horizontal="center"/>
    </xf>
    <xf numFmtId="0" fontId="4" fillId="0" borderId="0" xfId="0" applyFont="1"/>
    <xf numFmtId="0" fontId="8" fillId="0" borderId="0" xfId="0" applyFont="1" applyAlignment="1">
      <alignment horizontal="center"/>
    </xf>
    <xf numFmtId="0" fontId="9" fillId="0" borderId="11" xfId="0" applyFont="1" applyBorder="1"/>
    <xf numFmtId="0" fontId="9" fillId="0" borderId="12" xfId="0" applyFont="1" applyBorder="1"/>
    <xf numFmtId="0" fontId="10" fillId="0" borderId="12" xfId="0" applyFont="1" applyBorder="1" applyAlignment="1">
      <alignment horizontal="center" wrapText="1"/>
    </xf>
    <xf numFmtId="0" fontId="10" fillId="24" borderId="12" xfId="0" applyFont="1" applyFill="1" applyBorder="1" applyAlignment="1">
      <alignment horizontal="center" wrapText="1"/>
    </xf>
    <xf numFmtId="0" fontId="8" fillId="24" borderId="12" xfId="0" applyFont="1" applyFill="1" applyBorder="1" applyAlignment="1">
      <alignment horizontal="center"/>
    </xf>
    <xf numFmtId="0" fontId="0" fillId="0" borderId="0" xfId="0" applyAlignment="1">
      <alignment horizontal="right"/>
    </xf>
    <xf numFmtId="0" fontId="11" fillId="0" borderId="0" xfId="0" applyFont="1" applyAlignment="1">
      <alignment horizontal="center"/>
    </xf>
    <xf numFmtId="0" fontId="12" fillId="0" borderId="12" xfId="0" applyFont="1" applyBorder="1" applyAlignment="1">
      <alignment wrapText="1"/>
    </xf>
    <xf numFmtId="44" fontId="11" fillId="0" borderId="0" xfId="0" applyNumberFormat="1" applyFont="1" applyProtection="1">
      <protection hidden="1"/>
    </xf>
    <xf numFmtId="44" fontId="7" fillId="0" borderId="12" xfId="0" applyNumberFormat="1" applyFont="1" applyBorder="1" applyProtection="1">
      <protection hidden="1"/>
    </xf>
    <xf numFmtId="0" fontId="12" fillId="0" borderId="11" xfId="0" applyFont="1" applyBorder="1" applyAlignment="1">
      <alignment horizontal="center" wrapText="1"/>
    </xf>
    <xf numFmtId="0" fontId="7" fillId="0" borderId="12" xfId="0" applyFont="1" applyBorder="1" applyAlignment="1">
      <alignment wrapText="1"/>
    </xf>
    <xf numFmtId="0" fontId="7" fillId="24" borderId="12" xfId="0" applyFont="1" applyFill="1" applyBorder="1" applyAlignment="1">
      <alignment horizontal="center" wrapText="1"/>
    </xf>
    <xf numFmtId="0" fontId="7" fillId="0" borderId="12" xfId="0" applyFont="1" applyBorder="1" applyAlignment="1">
      <alignment horizontal="center" wrapText="1"/>
    </xf>
    <xf numFmtId="0" fontId="1" fillId="0" borderId="0" xfId="0" applyFont="1" applyAlignment="1" applyProtection="1">
      <alignment horizontal="center"/>
      <protection locked="0"/>
    </xf>
    <xf numFmtId="0" fontId="0" fillId="0" borderId="0" xfId="0" applyProtection="1">
      <protection locked="0"/>
    </xf>
    <xf numFmtId="0" fontId="2" fillId="0" borderId="0" xfId="0" applyFont="1"/>
    <xf numFmtId="0" fontId="2" fillId="0" borderId="0" xfId="0" applyFont="1" applyAlignment="1">
      <alignment horizontal="center"/>
    </xf>
    <xf numFmtId="0" fontId="0" fillId="0" borderId="0" xfId="0" applyAlignment="1" applyProtection="1">
      <alignment horizontal="center"/>
      <protection locked="0"/>
    </xf>
    <xf numFmtId="44" fontId="0" fillId="0" borderId="0" xfId="0" applyNumberFormat="1" applyAlignment="1">
      <alignment horizontal="center" textRotation="90"/>
    </xf>
    <xf numFmtId="0" fontId="2" fillId="0" borderId="0" xfId="0" applyFont="1" applyAlignment="1">
      <alignment horizontal="right"/>
    </xf>
    <xf numFmtId="44" fontId="0" fillId="0" borderId="0" xfId="0" applyNumberFormat="1"/>
    <xf numFmtId="0" fontId="14" fillId="0" borderId="0" xfId="0" applyFont="1"/>
    <xf numFmtId="0" fontId="10" fillId="24" borderId="12" xfId="0" applyFont="1" applyFill="1" applyBorder="1" applyAlignment="1">
      <alignment horizontal="center" textRotation="90" wrapText="1"/>
    </xf>
    <xf numFmtId="44" fontId="2" fillId="0" borderId="0" xfId="0" applyNumberFormat="1" applyFont="1"/>
    <xf numFmtId="164" fontId="0" fillId="0" borderId="0" xfId="0" applyNumberFormat="1"/>
    <xf numFmtId="165" fontId="0" fillId="0" borderId="0" xfId="0" applyNumberFormat="1"/>
    <xf numFmtId="0" fontId="0" fillId="0" borderId="13" xfId="0" applyBorder="1"/>
    <xf numFmtId="0" fontId="18" fillId="0" borderId="0" xfId="0" applyFont="1" applyAlignment="1">
      <alignment horizontal="right"/>
    </xf>
    <xf numFmtId="44" fontId="18" fillId="0" borderId="0" xfId="0" applyNumberFormat="1" applyFont="1"/>
    <xf numFmtId="0" fontId="8" fillId="0" borderId="12" xfId="0" applyFont="1" applyBorder="1" applyAlignment="1" applyProtection="1">
      <alignment horizontal="center"/>
      <protection locked="0"/>
    </xf>
    <xf numFmtId="0" fontId="10" fillId="25" borderId="12" xfId="0" applyFont="1" applyFill="1" applyBorder="1" applyAlignment="1">
      <alignment horizontal="center" wrapText="1"/>
    </xf>
    <xf numFmtId="0" fontId="7" fillId="25" borderId="12" xfId="0" applyFont="1" applyFill="1" applyBorder="1" applyAlignment="1">
      <alignment horizontal="center"/>
    </xf>
    <xf numFmtId="0" fontId="20" fillId="0" borderId="0" xfId="0" applyFont="1" applyAlignment="1">
      <alignment horizontal="centerContinuous"/>
    </xf>
    <xf numFmtId="164" fontId="20" fillId="0" borderId="0" xfId="0" applyNumberFormat="1" applyFont="1" applyAlignment="1">
      <alignment horizontal="centerContinuous"/>
    </xf>
    <xf numFmtId="165" fontId="20" fillId="0" borderId="0" xfId="0" applyNumberFormat="1" applyFont="1" applyAlignment="1">
      <alignment horizontal="centerContinuous"/>
    </xf>
    <xf numFmtId="0" fontId="0" fillId="25" borderId="12" xfId="0" applyFill="1" applyBorder="1" applyAlignment="1">
      <alignment horizontal="center"/>
    </xf>
    <xf numFmtId="0" fontId="0" fillId="0" borderId="14" xfId="0" applyBorder="1"/>
    <xf numFmtId="6" fontId="5" fillId="0" borderId="0" xfId="0" applyNumberFormat="1" applyFont="1" applyAlignment="1">
      <alignment horizontal="right"/>
    </xf>
    <xf numFmtId="0" fontId="19" fillId="0" borderId="0" xfId="0" applyFont="1" applyAlignment="1">
      <alignment horizontal="left"/>
    </xf>
    <xf numFmtId="0" fontId="0" fillId="0" borderId="13" xfId="0" applyBorder="1" applyProtection="1">
      <protection locked="0"/>
    </xf>
    <xf numFmtId="0" fontId="0" fillId="0" borderId="14" xfId="0" applyBorder="1" applyProtection="1">
      <protection locked="0"/>
    </xf>
    <xf numFmtId="0" fontId="19" fillId="0" borderId="11" xfId="0" applyFont="1" applyBorder="1" applyAlignment="1">
      <alignment horizontal="centerContinuous"/>
    </xf>
    <xf numFmtId="0" fontId="11" fillId="0" borderId="14" xfId="0" applyFont="1" applyBorder="1" applyProtection="1">
      <protection locked="0"/>
    </xf>
    <xf numFmtId="164" fontId="7" fillId="0" borderId="12" xfId="0" applyNumberFormat="1" applyFont="1" applyBorder="1" applyAlignment="1">
      <alignment horizontal="center" wrapText="1"/>
    </xf>
    <xf numFmtId="164" fontId="7" fillId="0" borderId="12" xfId="28" applyNumberFormat="1" applyFont="1" applyBorder="1" applyAlignment="1">
      <alignment horizontal="center"/>
    </xf>
    <xf numFmtId="0" fontId="10" fillId="0" borderId="12" xfId="0" applyFont="1" applyBorder="1" applyAlignment="1">
      <alignment horizontal="center" textRotation="90" wrapText="1"/>
    </xf>
    <xf numFmtId="0" fontId="42" fillId="0" borderId="0" xfId="0" applyFont="1"/>
    <xf numFmtId="0" fontId="11" fillId="0" borderId="0" xfId="0" applyFont="1"/>
    <xf numFmtId="0" fontId="11" fillId="0" borderId="15" xfId="0" applyFont="1" applyBorder="1" applyAlignment="1">
      <alignment horizontal="center"/>
    </xf>
    <xf numFmtId="0" fontId="11" fillId="0" borderId="14" xfId="0" applyFont="1" applyBorder="1" applyAlignment="1" applyProtection="1">
      <alignment horizontal="left"/>
      <protection locked="0"/>
    </xf>
    <xf numFmtId="44" fontId="18" fillId="0" borderId="0" xfId="0" applyNumberFormat="1" applyFont="1" applyAlignment="1">
      <alignment horizontal="center"/>
    </xf>
    <xf numFmtId="0" fontId="18" fillId="0" borderId="0" xfId="0" applyFont="1" applyAlignment="1">
      <alignment horizontal="center"/>
    </xf>
    <xf numFmtId="44" fontId="0" fillId="0" borderId="0" xfId="0" applyNumberFormat="1" applyAlignment="1">
      <alignment horizontal="center"/>
    </xf>
    <xf numFmtId="0" fontId="7" fillId="25" borderId="12" xfId="0" applyFont="1" applyFill="1" applyBorder="1" applyAlignment="1">
      <alignment horizontal="center" wrapText="1"/>
    </xf>
    <xf numFmtId="9" fontId="18" fillId="0" borderId="0" xfId="0" applyNumberFormat="1" applyFont="1" applyAlignment="1">
      <alignment horizontal="right"/>
    </xf>
    <xf numFmtId="165" fontId="19" fillId="0" borderId="12" xfId="0" applyNumberFormat="1" applyFont="1" applyBorder="1" applyAlignment="1">
      <alignment horizontal="right"/>
    </xf>
    <xf numFmtId="0" fontId="15" fillId="0" borderId="0" xfId="0" applyFont="1" applyAlignment="1">
      <alignment horizontal="right"/>
    </xf>
    <xf numFmtId="165" fontId="5" fillId="0" borderId="14" xfId="0" applyNumberFormat="1" applyFont="1" applyBorder="1" applyAlignment="1">
      <alignment horizontal="center"/>
    </xf>
    <xf numFmtId="0" fontId="0" fillId="0" borderId="16" xfId="0" applyBorder="1"/>
    <xf numFmtId="0" fontId="0" fillId="0" borderId="17" xfId="0" applyBorder="1"/>
    <xf numFmtId="0" fontId="5" fillId="0" borderId="16" xfId="0" applyFont="1" applyBorder="1" applyAlignment="1">
      <alignment horizontal="right"/>
    </xf>
    <xf numFmtId="6" fontId="5" fillId="0" borderId="16" xfId="0" applyNumberFormat="1" applyFont="1" applyBorder="1" applyAlignment="1">
      <alignment horizontal="right"/>
    </xf>
    <xf numFmtId="0" fontId="0" fillId="0" borderId="18" xfId="0" applyBorder="1"/>
    <xf numFmtId="0" fontId="0" fillId="0" borderId="19" xfId="0" applyBorder="1"/>
    <xf numFmtId="164" fontId="0" fillId="0" borderId="18" xfId="0" applyNumberFormat="1" applyBorder="1"/>
    <xf numFmtId="164" fontId="0" fillId="0" borderId="17" xfId="0" applyNumberFormat="1" applyBorder="1"/>
    <xf numFmtId="164" fontId="0" fillId="0" borderId="16" xfId="0" applyNumberFormat="1" applyBorder="1"/>
    <xf numFmtId="164" fontId="18" fillId="0" borderId="0" xfId="0" applyNumberFormat="1" applyFont="1" applyAlignment="1">
      <alignment horizontal="right"/>
    </xf>
    <xf numFmtId="0" fontId="11" fillId="0" borderId="16" xfId="0" applyFont="1" applyBorder="1"/>
    <xf numFmtId="0" fontId="16" fillId="0" borderId="17" xfId="0" applyFont="1" applyBorder="1" applyAlignment="1">
      <alignment horizontal="center"/>
    </xf>
    <xf numFmtId="0" fontId="0" fillId="0" borderId="15" xfId="0" applyBorder="1"/>
    <xf numFmtId="0" fontId="0" fillId="0" borderId="20" xfId="0" applyBorder="1"/>
    <xf numFmtId="0" fontId="0" fillId="0" borderId="21" xfId="0" applyBorder="1"/>
    <xf numFmtId="164" fontId="0" fillId="0" borderId="13" xfId="0" applyNumberFormat="1" applyBorder="1" applyAlignment="1">
      <alignment horizontal="center"/>
    </xf>
    <xf numFmtId="164" fontId="0" fillId="0" borderId="14" xfId="0" applyNumberFormat="1" applyBorder="1" applyAlignment="1">
      <alignment horizontal="center"/>
    </xf>
    <xf numFmtId="0" fontId="18" fillId="0" borderId="16" xfId="0" applyFont="1" applyBorder="1" applyAlignment="1">
      <alignment horizontal="center"/>
    </xf>
    <xf numFmtId="0" fontId="18" fillId="0" borderId="17" xfId="0" applyFont="1" applyBorder="1" applyAlignment="1">
      <alignment horizontal="center"/>
    </xf>
    <xf numFmtId="0" fontId="19" fillId="0" borderId="12" xfId="0" applyFont="1" applyBorder="1" applyAlignment="1">
      <alignment horizontal="left"/>
    </xf>
    <xf numFmtId="0" fontId="17" fillId="28" borderId="12" xfId="0" applyFont="1" applyFill="1" applyBorder="1" applyAlignment="1">
      <alignment horizontal="center" vertical="center" textRotation="90" wrapText="1"/>
    </xf>
    <xf numFmtId="3" fontId="12" fillId="28" borderId="12" xfId="0" applyNumberFormat="1" applyFont="1" applyFill="1" applyBorder="1" applyAlignment="1">
      <alignment horizontal="center" wrapText="1"/>
    </xf>
    <xf numFmtId="164" fontId="12" fillId="28" borderId="12" xfId="0" applyNumberFormat="1" applyFont="1" applyFill="1" applyBorder="1" applyAlignment="1">
      <alignment horizontal="center" textRotation="90"/>
    </xf>
    <xf numFmtId="3" fontId="12" fillId="29" borderId="12" xfId="0" applyNumberFormat="1" applyFont="1" applyFill="1" applyBorder="1" applyAlignment="1">
      <alignment horizontal="center"/>
    </xf>
    <xf numFmtId="16" fontId="0" fillId="0" borderId="0" xfId="0" applyNumberFormat="1"/>
    <xf numFmtId="17" fontId="0" fillId="0" borderId="0" xfId="0" applyNumberFormat="1"/>
    <xf numFmtId="0" fontId="5" fillId="0" borderId="12" xfId="0" applyFont="1" applyBorder="1" applyAlignment="1">
      <alignment horizontal="center"/>
    </xf>
    <xf numFmtId="0" fontId="23" fillId="0" borderId="0" xfId="0" applyFont="1" applyAlignment="1">
      <alignment horizontal="center"/>
    </xf>
    <xf numFmtId="0" fontId="5" fillId="0" borderId="0" xfId="0" applyFont="1" applyAlignment="1">
      <alignment wrapText="1"/>
    </xf>
    <xf numFmtId="0" fontId="5" fillId="0" borderId="0" xfId="0" applyFont="1" applyAlignment="1">
      <alignment horizontal="left"/>
    </xf>
    <xf numFmtId="0" fontId="10" fillId="24" borderId="22" xfId="0" applyFont="1" applyFill="1" applyBorder="1" applyAlignment="1">
      <alignment horizontal="center" wrapText="1"/>
    </xf>
    <xf numFmtId="0" fontId="12" fillId="0" borderId="22" xfId="0" applyFont="1" applyBorder="1" applyAlignment="1">
      <alignment wrapText="1"/>
    </xf>
    <xf numFmtId="0" fontId="10" fillId="0" borderId="22" xfId="0" applyFont="1" applyBorder="1" applyAlignment="1">
      <alignment horizontal="center" wrapText="1"/>
    </xf>
    <xf numFmtId="6" fontId="7" fillId="0" borderId="12" xfId="0" applyNumberFormat="1" applyFont="1" applyBorder="1" applyAlignment="1">
      <alignment horizontal="center" wrapText="1"/>
    </xf>
    <xf numFmtId="164" fontId="7" fillId="0" borderId="12" xfId="0" applyNumberFormat="1" applyFont="1" applyBorder="1" applyProtection="1">
      <protection hidden="1"/>
    </xf>
    <xf numFmtId="0" fontId="11" fillId="0" borderId="13" xfId="0" applyFont="1" applyBorder="1" applyProtection="1">
      <protection locked="0"/>
    </xf>
    <xf numFmtId="0" fontId="43" fillId="0" borderId="13" xfId="0" applyFont="1" applyBorder="1"/>
    <xf numFmtId="165" fontId="5" fillId="0" borderId="13" xfId="0" applyNumberFormat="1" applyFont="1" applyBorder="1" applyAlignment="1">
      <alignment horizontal="center"/>
    </xf>
    <xf numFmtId="0" fontId="10" fillId="24" borderId="12" xfId="0" applyFont="1" applyFill="1" applyBorder="1" applyAlignment="1">
      <alignment horizontal="center" vertical="center" wrapText="1"/>
    </xf>
    <xf numFmtId="164" fontId="10" fillId="24" borderId="12" xfId="0" applyNumberFormat="1" applyFont="1" applyFill="1" applyBorder="1" applyAlignment="1">
      <alignment horizontal="center" textRotation="90" wrapText="1"/>
    </xf>
    <xf numFmtId="0" fontId="10" fillId="0" borderId="12" xfId="0" applyFont="1" applyBorder="1" applyAlignment="1">
      <alignment horizontal="center" vertical="center" wrapText="1"/>
    </xf>
    <xf numFmtId="164" fontId="10" fillId="0" borderId="12" xfId="0" applyNumberFormat="1" applyFont="1" applyBorder="1" applyAlignment="1">
      <alignment horizontal="center" textRotation="90" wrapText="1"/>
    </xf>
    <xf numFmtId="0" fontId="44" fillId="0" borderId="10" xfId="0" applyFont="1" applyBorder="1" applyAlignment="1">
      <alignment horizontal="centerContinuous"/>
    </xf>
    <xf numFmtId="0" fontId="44" fillId="0" borderId="12" xfId="0" applyFont="1" applyBorder="1"/>
    <xf numFmtId="165" fontId="44" fillId="0" borderId="12" xfId="0" applyNumberFormat="1" applyFont="1" applyBorder="1" applyAlignment="1">
      <alignment horizontal="right"/>
    </xf>
    <xf numFmtId="164" fontId="7" fillId="0" borderId="12" xfId="28" applyNumberFormat="1" applyFont="1" applyBorder="1" applyAlignment="1">
      <alignment wrapText="1"/>
    </xf>
    <xf numFmtId="0" fontId="7" fillId="24" borderId="12" xfId="0" applyFont="1" applyFill="1" applyBorder="1" applyAlignment="1">
      <alignment horizontal="center"/>
    </xf>
    <xf numFmtId="0" fontId="7" fillId="0" borderId="12" xfId="0" applyFont="1" applyBorder="1"/>
    <xf numFmtId="0" fontId="7" fillId="30" borderId="12" xfId="0" applyFont="1" applyFill="1" applyBorder="1" applyAlignment="1">
      <alignment wrapText="1"/>
    </xf>
    <xf numFmtId="164" fontId="7" fillId="0" borderId="12" xfId="0" applyNumberFormat="1" applyFont="1" applyBorder="1" applyAlignment="1">
      <alignment wrapText="1"/>
    </xf>
    <xf numFmtId="0" fontId="46" fillId="0" borderId="12" xfId="0" applyFont="1" applyBorder="1" applyAlignment="1">
      <alignment wrapText="1"/>
    </xf>
    <xf numFmtId="0" fontId="9" fillId="0" borderId="12" xfId="0" applyFont="1" applyBorder="1" applyAlignment="1">
      <alignment wrapText="1"/>
    </xf>
    <xf numFmtId="164" fontId="19" fillId="0" borderId="12" xfId="0" applyNumberFormat="1" applyFont="1" applyBorder="1" applyAlignment="1">
      <alignment horizontal="right"/>
    </xf>
    <xf numFmtId="0" fontId="15" fillId="0" borderId="16" xfId="0" applyFont="1" applyBorder="1"/>
    <xf numFmtId="0" fontId="12" fillId="0" borderId="18" xfId="0" applyFont="1" applyBorder="1" applyAlignment="1">
      <alignment horizontal="center" wrapText="1"/>
    </xf>
    <xf numFmtId="0" fontId="9" fillId="0" borderId="11" xfId="0" applyFont="1" applyBorder="1" applyAlignment="1">
      <alignment horizontal="center"/>
    </xf>
    <xf numFmtId="0" fontId="15" fillId="0" borderId="0" xfId="0" applyFont="1"/>
    <xf numFmtId="0" fontId="47" fillId="0" borderId="0" xfId="0" applyFont="1"/>
    <xf numFmtId="0" fontId="11" fillId="0" borderId="0" xfId="0" applyFont="1" applyAlignment="1">
      <alignment horizontal="right"/>
    </xf>
    <xf numFmtId="0" fontId="1" fillId="0" borderId="13" xfId="0" applyFont="1" applyBorder="1" applyProtection="1">
      <protection locked="0"/>
    </xf>
    <xf numFmtId="0" fontId="1" fillId="0" borderId="14" xfId="0" applyFont="1" applyBorder="1" applyProtection="1">
      <protection locked="0"/>
    </xf>
    <xf numFmtId="164" fontId="18" fillId="0" borderId="12" xfId="0" applyNumberFormat="1" applyFont="1" applyBorder="1" applyAlignment="1">
      <alignment horizontal="center"/>
    </xf>
    <xf numFmtId="165" fontId="18" fillId="0" borderId="12" xfId="0" applyNumberFormat="1" applyFont="1" applyBorder="1" applyAlignment="1">
      <alignment horizontal="center" wrapText="1"/>
    </xf>
    <xf numFmtId="3" fontId="12" fillId="29" borderId="12" xfId="0" applyNumberFormat="1" applyFont="1" applyFill="1" applyBorder="1" applyAlignment="1">
      <alignment horizontal="center" textRotation="90"/>
    </xf>
    <xf numFmtId="0" fontId="12" fillId="26" borderId="12" xfId="0" applyFont="1" applyFill="1" applyBorder="1" applyAlignment="1">
      <alignment horizontal="center"/>
    </xf>
    <xf numFmtId="0" fontId="12" fillId="26" borderId="12" xfId="0" applyFont="1" applyFill="1" applyBorder="1" applyAlignment="1">
      <alignment horizontal="center" textRotation="90"/>
    </xf>
    <xf numFmtId="0" fontId="17" fillId="24" borderId="12" xfId="0" applyFont="1" applyFill="1" applyBorder="1" applyAlignment="1">
      <alignment horizontal="center" textRotation="90" wrapText="1"/>
    </xf>
    <xf numFmtId="0" fontId="17" fillId="0" borderId="12" xfId="0" applyFont="1" applyBorder="1" applyAlignment="1">
      <alignment horizontal="center" textRotation="90" wrapText="1"/>
    </xf>
    <xf numFmtId="0" fontId="17" fillId="0" borderId="12" xfId="0" applyFont="1" applyBorder="1" applyAlignment="1">
      <alignment horizontal="center" vertical="center" textRotation="90" wrapText="1"/>
    </xf>
    <xf numFmtId="0" fontId="17" fillId="24" borderId="12" xfId="0" applyFont="1" applyFill="1" applyBorder="1" applyAlignment="1">
      <alignment horizontal="center" vertical="center" textRotation="90" wrapText="1"/>
    </xf>
    <xf numFmtId="0" fontId="17" fillId="27" borderId="12" xfId="0" applyFont="1" applyFill="1" applyBorder="1" applyAlignment="1">
      <alignment horizontal="center" textRotation="90" wrapText="1"/>
    </xf>
    <xf numFmtId="0" fontId="17" fillId="26" borderId="12" xfId="0" applyFont="1" applyFill="1" applyBorder="1" applyAlignment="1">
      <alignment horizontal="center" textRotation="90" wrapText="1"/>
    </xf>
    <xf numFmtId="0" fontId="46" fillId="0" borderId="12" xfId="0" applyFont="1" applyBorder="1" applyAlignment="1">
      <alignment horizontal="center" wrapText="1"/>
    </xf>
    <xf numFmtId="0" fontId="48" fillId="0" borderId="0" xfId="0" applyFont="1"/>
    <xf numFmtId="0" fontId="17" fillId="0" borderId="12" xfId="0" applyFont="1" applyBorder="1" applyAlignment="1">
      <alignment horizontal="center" wrapText="1"/>
    </xf>
    <xf numFmtId="0" fontId="10" fillId="30" borderId="12" xfId="0" applyFont="1" applyFill="1" applyBorder="1" applyAlignment="1">
      <alignment horizontal="center" vertical="center" wrapText="1"/>
    </xf>
    <xf numFmtId="0" fontId="17" fillId="30" borderId="12" xfId="0" applyFont="1" applyFill="1" applyBorder="1" applyAlignment="1">
      <alignment horizontal="center" vertical="center" textRotation="90" wrapText="1"/>
    </xf>
    <xf numFmtId="0" fontId="18" fillId="25" borderId="12" xfId="0" applyFont="1" applyFill="1" applyBorder="1" applyAlignment="1">
      <alignment horizontal="center" textRotation="90"/>
    </xf>
    <xf numFmtId="0" fontId="16" fillId="0" borderId="0" xfId="0" applyFont="1" applyAlignment="1">
      <alignment horizontal="right"/>
    </xf>
    <xf numFmtId="165" fontId="11" fillId="0" borderId="0" xfId="0" applyNumberFormat="1" applyFont="1" applyProtection="1">
      <protection hidden="1"/>
    </xf>
    <xf numFmtId="165" fontId="11" fillId="0" borderId="0" xfId="0" applyNumberFormat="1" applyFont="1"/>
    <xf numFmtId="165" fontId="11" fillId="0" borderId="27" xfId="28" applyNumberFormat="1" applyFont="1" applyBorder="1"/>
    <xf numFmtId="165" fontId="0" fillId="0" borderId="0" xfId="28" applyNumberFormat="1" applyFont="1" applyBorder="1"/>
    <xf numFmtId="0" fontId="7" fillId="31" borderId="12" xfId="0" applyFont="1" applyFill="1" applyBorder="1" applyAlignment="1">
      <alignment horizontal="center" wrapText="1"/>
    </xf>
    <xf numFmtId="0" fontId="49" fillId="0" borderId="0" xfId="43"/>
    <xf numFmtId="165" fontId="1" fillId="0" borderId="0" xfId="43" applyNumberFormat="1" applyFont="1"/>
    <xf numFmtId="165" fontId="50" fillId="0" borderId="0" xfId="43" applyNumberFormat="1" applyFont="1"/>
    <xf numFmtId="0" fontId="1" fillId="0" borderId="0" xfId="43" applyFont="1"/>
    <xf numFmtId="0" fontId="1" fillId="0" borderId="0" xfId="43" applyFont="1" applyAlignment="1">
      <alignment horizontal="right"/>
    </xf>
    <xf numFmtId="165" fontId="1" fillId="0" borderId="0" xfId="43" applyNumberFormat="1" applyFont="1" applyAlignment="1">
      <alignment wrapText="1"/>
    </xf>
    <xf numFmtId="165" fontId="1" fillId="0" borderId="0" xfId="0" applyNumberFormat="1" applyFont="1"/>
    <xf numFmtId="0" fontId="23" fillId="0" borderId="10" xfId="0" applyFont="1" applyBorder="1" applyAlignment="1">
      <alignment wrapText="1"/>
    </xf>
    <xf numFmtId="44" fontId="19" fillId="0" borderId="10" xfId="0" applyNumberFormat="1" applyFont="1" applyBorder="1"/>
    <xf numFmtId="0" fontId="23" fillId="0" borderId="12" xfId="0" applyFont="1" applyBorder="1" applyAlignment="1">
      <alignment horizontal="center"/>
    </xf>
    <xf numFmtId="9" fontId="19" fillId="0" borderId="12" xfId="44" applyFont="1" applyBorder="1" applyAlignment="1">
      <alignment horizontal="center"/>
    </xf>
    <xf numFmtId="0" fontId="24" fillId="0" borderId="11" xfId="0" applyFont="1" applyBorder="1" applyAlignment="1">
      <alignment horizontal="center" wrapText="1"/>
    </xf>
    <xf numFmtId="44" fontId="19" fillId="0" borderId="11" xfId="0" applyNumberFormat="1" applyFont="1" applyBorder="1" applyAlignment="1">
      <alignment horizontal="center"/>
    </xf>
    <xf numFmtId="0" fontId="24" fillId="0" borderId="12" xfId="0" applyFont="1" applyBorder="1" applyAlignment="1">
      <alignment horizontal="center" wrapText="1"/>
    </xf>
    <xf numFmtId="0" fontId="19" fillId="0" borderId="12" xfId="0" applyFont="1" applyBorder="1" applyAlignment="1">
      <alignment horizontal="center"/>
    </xf>
    <xf numFmtId="0" fontId="19" fillId="0" borderId="12" xfId="0" applyFont="1" applyBorder="1"/>
    <xf numFmtId="44" fontId="19" fillId="0" borderId="12" xfId="0" applyNumberFormat="1" applyFont="1" applyBorder="1"/>
    <xf numFmtId="0" fontId="19" fillId="0" borderId="13" xfId="0" applyFont="1" applyBorder="1" applyProtection="1">
      <protection locked="0"/>
    </xf>
    <xf numFmtId="0" fontId="19" fillId="0" borderId="0" xfId="0" applyFont="1" applyProtection="1">
      <protection locked="0"/>
    </xf>
    <xf numFmtId="165" fontId="1" fillId="0" borderId="0" xfId="43" quotePrefix="1" applyNumberFormat="1" applyFont="1"/>
    <xf numFmtId="14" fontId="11" fillId="0" borderId="15" xfId="0" applyNumberFormat="1" applyFont="1" applyBorder="1" applyAlignment="1">
      <alignment horizontal="center"/>
    </xf>
    <xf numFmtId="0" fontId="18" fillId="0" borderId="0" xfId="0" applyFont="1"/>
    <xf numFmtId="0" fontId="49" fillId="0" borderId="12" xfId="43" applyBorder="1"/>
    <xf numFmtId="165" fontId="1" fillId="0" borderId="12" xfId="43" applyNumberFormat="1" applyFont="1" applyBorder="1"/>
    <xf numFmtId="165" fontId="50" fillId="0" borderId="12" xfId="43" applyNumberFormat="1" applyFont="1" applyBorder="1"/>
    <xf numFmtId="0" fontId="52" fillId="32" borderId="12" xfId="43" applyFont="1" applyFill="1" applyBorder="1"/>
    <xf numFmtId="0" fontId="52" fillId="32" borderId="12" xfId="43" applyFont="1" applyFill="1" applyBorder="1" applyAlignment="1">
      <alignment wrapText="1"/>
    </xf>
    <xf numFmtId="6" fontId="0" fillId="0" borderId="0" xfId="0" applyNumberFormat="1"/>
    <xf numFmtId="2" fontId="0" fillId="0" borderId="0" xfId="0" applyNumberFormat="1"/>
    <xf numFmtId="44" fontId="49" fillId="0" borderId="0" xfId="28" applyFont="1" applyAlignment="1"/>
    <xf numFmtId="44" fontId="1" fillId="0" borderId="0" xfId="28" applyFont="1"/>
    <xf numFmtId="165" fontId="49" fillId="0" borderId="0" xfId="28" applyNumberFormat="1" applyFont="1" applyAlignment="1"/>
    <xf numFmtId="0" fontId="21" fillId="0" borderId="0" xfId="0" applyFont="1"/>
    <xf numFmtId="0" fontId="11" fillId="0" borderId="0" xfId="0" applyFont="1" applyAlignment="1" applyProtection="1">
      <alignment horizontal="center" wrapText="1"/>
      <protection locked="0"/>
    </xf>
    <xf numFmtId="0" fontId="11" fillId="0" borderId="0" xfId="0" applyFont="1" applyAlignment="1">
      <alignment wrapText="1"/>
    </xf>
    <xf numFmtId="0" fontId="43" fillId="0" borderId="0" xfId="0" applyFont="1"/>
    <xf numFmtId="0" fontId="17" fillId="24" borderId="12" xfId="0" applyFont="1" applyFill="1" applyBorder="1" applyAlignment="1">
      <alignment horizontal="center" wrapText="1"/>
    </xf>
    <xf numFmtId="0" fontId="12" fillId="0" borderId="12" xfId="0" applyFont="1" applyBorder="1" applyAlignment="1">
      <alignment horizontal="center" wrapText="1"/>
    </xf>
    <xf numFmtId="0" fontId="17" fillId="31" borderId="12" xfId="0" applyFont="1" applyFill="1" applyBorder="1" applyAlignment="1">
      <alignment horizontal="center" wrapText="1"/>
    </xf>
    <xf numFmtId="0" fontId="17" fillId="25" borderId="12" xfId="0" applyFont="1" applyFill="1" applyBorder="1" applyAlignment="1">
      <alignment horizontal="center" wrapText="1"/>
    </xf>
    <xf numFmtId="0" fontId="52" fillId="32" borderId="31" xfId="43" applyFont="1" applyFill="1" applyBorder="1" applyAlignment="1">
      <alignment wrapText="1"/>
    </xf>
    <xf numFmtId="0" fontId="52" fillId="32" borderId="32" xfId="43" applyFont="1" applyFill="1" applyBorder="1" applyAlignment="1">
      <alignment wrapText="1"/>
    </xf>
    <xf numFmtId="0" fontId="52" fillId="32" borderId="33" xfId="43" applyFont="1" applyFill="1" applyBorder="1" applyAlignment="1">
      <alignment wrapText="1"/>
    </xf>
    <xf numFmtId="0" fontId="52" fillId="32" borderId="10" xfId="43" applyFont="1" applyFill="1" applyBorder="1" applyAlignment="1">
      <alignment wrapText="1"/>
    </xf>
    <xf numFmtId="165" fontId="1" fillId="0" borderId="22" xfId="43" applyNumberFormat="1" applyFont="1" applyBorder="1"/>
    <xf numFmtId="0" fontId="52" fillId="32" borderId="32" xfId="28" applyNumberFormat="1" applyFont="1" applyFill="1" applyBorder="1" applyAlignment="1">
      <alignment wrapText="1"/>
    </xf>
    <xf numFmtId="0" fontId="52" fillId="32" borderId="33" xfId="28" applyNumberFormat="1" applyFont="1" applyFill="1" applyBorder="1" applyAlignment="1">
      <alignment wrapText="1"/>
    </xf>
    <xf numFmtId="0" fontId="52" fillId="32" borderId="42" xfId="43" applyFont="1" applyFill="1" applyBorder="1" applyAlignment="1">
      <alignment wrapText="1"/>
    </xf>
    <xf numFmtId="0" fontId="52" fillId="32" borderId="23" xfId="28" applyNumberFormat="1" applyFont="1" applyFill="1" applyBorder="1" applyAlignment="1">
      <alignment wrapText="1"/>
    </xf>
    <xf numFmtId="0" fontId="56" fillId="0" borderId="0" xfId="0" applyFont="1"/>
    <xf numFmtId="0" fontId="19" fillId="0" borderId="0" xfId="0" applyFont="1"/>
    <xf numFmtId="0" fontId="24" fillId="0" borderId="0" xfId="0" applyFont="1"/>
    <xf numFmtId="0" fontId="24" fillId="0" borderId="13" xfId="0" applyFont="1" applyBorder="1"/>
    <xf numFmtId="165" fontId="0" fillId="25" borderId="12" xfId="0" applyNumberFormat="1" applyFill="1" applyBorder="1" applyAlignment="1">
      <alignment horizontal="center"/>
    </xf>
    <xf numFmtId="165" fontId="0" fillId="0" borderId="14" xfId="0" applyNumberFormat="1" applyBorder="1"/>
    <xf numFmtId="6" fontId="5" fillId="0" borderId="0" xfId="0" applyNumberFormat="1" applyFont="1"/>
    <xf numFmtId="8" fontId="5" fillId="0" borderId="0" xfId="0" applyNumberFormat="1" applyFont="1"/>
    <xf numFmtId="0" fontId="5" fillId="0" borderId="0" xfId="0" applyFont="1" applyAlignment="1">
      <alignment horizontal="right" wrapText="1"/>
    </xf>
    <xf numFmtId="6" fontId="5" fillId="0" borderId="0" xfId="0" applyNumberFormat="1" applyFont="1" applyAlignment="1">
      <alignment horizontal="right" wrapText="1"/>
    </xf>
    <xf numFmtId="165" fontId="0" fillId="0" borderId="13" xfId="0" applyNumberFormat="1" applyBorder="1"/>
    <xf numFmtId="0" fontId="0" fillId="0" borderId="13" xfId="0" applyBorder="1" applyAlignment="1" applyProtection="1">
      <alignment horizontal="center"/>
      <protection locked="0"/>
    </xf>
    <xf numFmtId="0" fontId="49" fillId="0" borderId="22" xfId="43" applyBorder="1"/>
    <xf numFmtId="0" fontId="54" fillId="0" borderId="22" xfId="43" applyFont="1" applyBorder="1"/>
    <xf numFmtId="165" fontId="49" fillId="0" borderId="22" xfId="43" applyNumberFormat="1" applyBorder="1"/>
    <xf numFmtId="0" fontId="49" fillId="0" borderId="19" xfId="43" applyBorder="1"/>
    <xf numFmtId="165" fontId="1" fillId="0" borderId="29" xfId="43" applyNumberFormat="1" applyFont="1" applyBorder="1"/>
    <xf numFmtId="165" fontId="1" fillId="0" borderId="37" xfId="43" applyNumberFormat="1" applyFont="1" applyBorder="1"/>
    <xf numFmtId="165" fontId="1" fillId="0" borderId="13" xfId="43" applyNumberFormat="1" applyFont="1" applyBorder="1"/>
    <xf numFmtId="165" fontId="1" fillId="0" borderId="34" xfId="43" applyNumberFormat="1" applyFont="1" applyBorder="1"/>
    <xf numFmtId="165" fontId="1" fillId="0" borderId="36" xfId="43" applyNumberFormat="1" applyFont="1" applyBorder="1"/>
    <xf numFmtId="0" fontId="1" fillId="0" borderId="36" xfId="43" applyFont="1" applyBorder="1"/>
    <xf numFmtId="0" fontId="0" fillId="0" borderId="19" xfId="0" applyBorder="1" applyAlignment="1">
      <alignment horizontal="left"/>
    </xf>
    <xf numFmtId="0" fontId="0" fillId="0" borderId="37" xfId="0" applyBorder="1" applyAlignment="1">
      <alignment horizontal="left"/>
    </xf>
    <xf numFmtId="0" fontId="54" fillId="0" borderId="12" xfId="43" applyFont="1" applyBorder="1"/>
    <xf numFmtId="165" fontId="49" fillId="0" borderId="12" xfId="43" applyNumberFormat="1" applyBorder="1"/>
    <xf numFmtId="0" fontId="49" fillId="0" borderId="10" xfId="43" applyBorder="1"/>
    <xf numFmtId="165" fontId="1" fillId="0" borderId="14" xfId="43" applyNumberFormat="1" applyFont="1" applyBorder="1"/>
    <xf numFmtId="0" fontId="1" fillId="0" borderId="29" xfId="43" applyFont="1" applyBorder="1"/>
    <xf numFmtId="6" fontId="0" fillId="0" borderId="10" xfId="0" applyNumberFormat="1" applyBorder="1" applyAlignment="1">
      <alignment horizontal="left"/>
    </xf>
    <xf numFmtId="6" fontId="0" fillId="0" borderId="34" xfId="0" applyNumberFormat="1" applyBorder="1" applyAlignment="1">
      <alignment horizontal="left"/>
    </xf>
    <xf numFmtId="0" fontId="0" fillId="0" borderId="10" xfId="0" applyBorder="1" applyAlignment="1">
      <alignment horizontal="left" wrapText="1"/>
    </xf>
    <xf numFmtId="0" fontId="0" fillId="0" borderId="34" xfId="0" applyBorder="1" applyAlignment="1">
      <alignment horizontal="left" wrapText="1"/>
    </xf>
    <xf numFmtId="0" fontId="49" fillId="0" borderId="38" xfId="43" applyBorder="1"/>
    <xf numFmtId="0" fontId="54" fillId="0" borderId="38" xfId="43" applyFont="1" applyBorder="1"/>
    <xf numFmtId="165" fontId="49" fillId="0" borderId="38" xfId="43" applyNumberFormat="1" applyBorder="1"/>
    <xf numFmtId="0" fontId="49" fillId="0" borderId="39" xfId="43" applyBorder="1"/>
    <xf numFmtId="165" fontId="1" fillId="0" borderId="40" xfId="43" applyNumberFormat="1" applyFont="1" applyBorder="1"/>
    <xf numFmtId="165" fontId="1" fillId="0" borderId="38" xfId="43" applyNumberFormat="1" applyFont="1" applyBorder="1"/>
    <xf numFmtId="165" fontId="1" fillId="0" borderId="35" xfId="43" applyNumberFormat="1" applyFont="1" applyBorder="1"/>
    <xf numFmtId="0" fontId="1" fillId="0" borderId="40" xfId="43" applyFont="1" applyBorder="1"/>
    <xf numFmtId="6" fontId="0" fillId="0" borderId="35" xfId="0" applyNumberFormat="1" applyBorder="1" applyAlignment="1">
      <alignment horizontal="left"/>
    </xf>
    <xf numFmtId="0" fontId="53" fillId="0" borderId="22" xfId="0" applyFont="1" applyBorder="1"/>
    <xf numFmtId="165" fontId="53" fillId="0" borderId="22" xfId="0" applyNumberFormat="1" applyFont="1" applyBorder="1"/>
    <xf numFmtId="6" fontId="53" fillId="0" borderId="22" xfId="0" applyNumberFormat="1" applyFont="1" applyBorder="1" applyAlignment="1">
      <alignment horizontal="left"/>
    </xf>
    <xf numFmtId="7" fontId="53" fillId="0" borderId="22" xfId="28" applyNumberFormat="1" applyFont="1" applyFill="1" applyBorder="1" applyAlignment="1">
      <alignment horizontal="right"/>
    </xf>
    <xf numFmtId="7" fontId="0" fillId="0" borderId="22" xfId="28" applyNumberFormat="1" applyFont="1" applyFill="1" applyBorder="1"/>
    <xf numFmtId="165" fontId="0" fillId="0" borderId="22" xfId="0" applyNumberFormat="1" applyBorder="1"/>
    <xf numFmtId="165" fontId="0" fillId="0" borderId="19" xfId="0" applyNumberFormat="1" applyBorder="1"/>
    <xf numFmtId="165" fontId="18" fillId="0" borderId="36" xfId="0" applyNumberFormat="1" applyFont="1" applyBorder="1"/>
    <xf numFmtId="165" fontId="18" fillId="0" borderId="22" xfId="0" applyNumberFormat="1" applyFont="1" applyBorder="1"/>
    <xf numFmtId="165" fontId="18" fillId="0" borderId="37" xfId="0" applyNumberFormat="1" applyFont="1" applyBorder="1"/>
    <xf numFmtId="165" fontId="18" fillId="0" borderId="13" xfId="0" applyNumberFormat="1" applyFont="1" applyBorder="1"/>
    <xf numFmtId="0" fontId="0" fillId="0" borderId="22" xfId="0" applyBorder="1"/>
    <xf numFmtId="6" fontId="53" fillId="0" borderId="19" xfId="0" applyNumberFormat="1" applyFont="1" applyBorder="1" applyAlignment="1">
      <alignment horizontal="left"/>
    </xf>
    <xf numFmtId="6" fontId="53" fillId="0" borderId="37" xfId="0" applyNumberFormat="1" applyFont="1" applyBorder="1" applyAlignment="1">
      <alignment horizontal="left"/>
    </xf>
    <xf numFmtId="0" fontId="53" fillId="0" borderId="12" xfId="0" applyFont="1" applyBorder="1"/>
    <xf numFmtId="9" fontId="53" fillId="0" borderId="12" xfId="0" applyNumberFormat="1" applyFont="1" applyBorder="1"/>
    <xf numFmtId="165" fontId="53" fillId="0" borderId="12" xfId="0" applyNumberFormat="1" applyFont="1" applyBorder="1"/>
    <xf numFmtId="6" fontId="53" fillId="0" borderId="12" xfId="0" applyNumberFormat="1" applyFont="1" applyBorder="1" applyAlignment="1">
      <alignment horizontal="left"/>
    </xf>
    <xf numFmtId="7" fontId="53" fillId="0" borderId="12" xfId="28" applyNumberFormat="1" applyFont="1" applyFill="1" applyBorder="1" applyAlignment="1">
      <alignment horizontal="right"/>
    </xf>
    <xf numFmtId="7" fontId="0" fillId="0" borderId="12" xfId="28" applyNumberFormat="1" applyFont="1" applyFill="1" applyBorder="1"/>
    <xf numFmtId="0" fontId="0" fillId="0" borderId="12" xfId="0" applyBorder="1"/>
    <xf numFmtId="0" fontId="0" fillId="0" borderId="10" xfId="0" applyBorder="1"/>
    <xf numFmtId="9" fontId="18" fillId="0" borderId="29" xfId="44" applyFont="1" applyFill="1" applyBorder="1"/>
    <xf numFmtId="9" fontId="18" fillId="0" borderId="12" xfId="44" applyFont="1" applyFill="1" applyBorder="1"/>
    <xf numFmtId="0" fontId="18" fillId="0" borderId="12" xfId="0" applyFont="1" applyBorder="1"/>
    <xf numFmtId="0" fontId="18" fillId="0" borderId="34" xfId="0" applyFont="1" applyBorder="1"/>
    <xf numFmtId="0" fontId="18" fillId="0" borderId="14" xfId="0" applyFont="1" applyBorder="1"/>
    <xf numFmtId="0" fontId="0" fillId="0" borderId="29" xfId="0" applyBorder="1"/>
    <xf numFmtId="0" fontId="0" fillId="0" borderId="34" xfId="0" applyBorder="1"/>
    <xf numFmtId="0" fontId="18" fillId="0" borderId="29" xfId="0" applyFont="1" applyBorder="1"/>
    <xf numFmtId="6" fontId="53" fillId="0" borderId="10" xfId="0" applyNumberFormat="1" applyFont="1" applyBorder="1" applyAlignment="1">
      <alignment horizontal="left"/>
    </xf>
    <xf numFmtId="6" fontId="53" fillId="0" borderId="34" xfId="0" applyNumberFormat="1" applyFont="1" applyBorder="1" applyAlignment="1">
      <alignment horizontal="left"/>
    </xf>
    <xf numFmtId="165" fontId="18" fillId="0" borderId="29" xfId="0" applyNumberFormat="1" applyFont="1" applyBorder="1"/>
    <xf numFmtId="165" fontId="18" fillId="0" borderId="12" xfId="0" applyNumberFormat="1" applyFont="1" applyBorder="1"/>
    <xf numFmtId="165" fontId="18" fillId="0" borderId="34" xfId="0" applyNumberFormat="1" applyFont="1" applyBorder="1"/>
    <xf numFmtId="165" fontId="18" fillId="0" borderId="14" xfId="0" applyNumberFormat="1" applyFont="1" applyBorder="1"/>
    <xf numFmtId="165" fontId="0" fillId="0" borderId="12" xfId="0" applyNumberFormat="1" applyBorder="1"/>
    <xf numFmtId="6" fontId="0" fillId="0" borderId="12" xfId="0" applyNumberFormat="1" applyBorder="1" applyAlignment="1">
      <alignment horizontal="left"/>
    </xf>
    <xf numFmtId="7" fontId="0" fillId="0" borderId="12" xfId="28" applyNumberFormat="1" applyFont="1" applyFill="1" applyBorder="1" applyAlignment="1">
      <alignment horizontal="right"/>
    </xf>
    <xf numFmtId="0" fontId="18" fillId="0" borderId="30" xfId="0" applyFont="1" applyBorder="1"/>
    <xf numFmtId="0" fontId="0" fillId="0" borderId="30" xfId="0" applyBorder="1"/>
    <xf numFmtId="165" fontId="0" fillId="0" borderId="30" xfId="0" applyNumberFormat="1" applyBorder="1"/>
    <xf numFmtId="6" fontId="0" fillId="0" borderId="21" xfId="0" applyNumberFormat="1" applyBorder="1" applyAlignment="1">
      <alignment horizontal="left"/>
    </xf>
    <xf numFmtId="6" fontId="0" fillId="0" borderId="41" xfId="0" applyNumberFormat="1" applyBorder="1" applyAlignment="1">
      <alignment horizontal="left"/>
    </xf>
    <xf numFmtId="0" fontId="54" fillId="0" borderId="12" xfId="43" applyFont="1" applyBorder="1" applyAlignment="1">
      <alignment wrapText="1"/>
    </xf>
    <xf numFmtId="0" fontId="0" fillId="0" borderId="10" xfId="0" applyBorder="1" applyAlignment="1">
      <alignment horizontal="left"/>
    </xf>
    <xf numFmtId="0" fontId="0" fillId="0" borderId="34" xfId="0" applyBorder="1" applyAlignment="1">
      <alignment horizontal="left"/>
    </xf>
    <xf numFmtId="0" fontId="54" fillId="0" borderId="30" xfId="43" applyFont="1" applyBorder="1"/>
    <xf numFmtId="0" fontId="49" fillId="0" borderId="30" xfId="43" applyBorder="1"/>
    <xf numFmtId="165" fontId="49" fillId="0" borderId="30" xfId="43" applyNumberFormat="1" applyBorder="1"/>
    <xf numFmtId="0" fontId="49" fillId="0" borderId="21" xfId="43" applyBorder="1"/>
    <xf numFmtId="165" fontId="1" fillId="0" borderId="30" xfId="43" applyNumberFormat="1" applyFont="1" applyBorder="1"/>
    <xf numFmtId="165" fontId="1" fillId="0" borderId="41" xfId="43" applyNumberFormat="1" applyFont="1" applyBorder="1"/>
    <xf numFmtId="165" fontId="1" fillId="0" borderId="43" xfId="43" applyNumberFormat="1" applyFont="1" applyBorder="1"/>
    <xf numFmtId="0" fontId="1" fillId="0" borderId="43" xfId="43" applyFont="1" applyBorder="1"/>
    <xf numFmtId="0" fontId="0" fillId="0" borderId="21" xfId="0" applyBorder="1" applyAlignment="1">
      <alignment horizontal="left"/>
    </xf>
    <xf numFmtId="165" fontId="49" fillId="0" borderId="10" xfId="43" applyNumberFormat="1" applyBorder="1"/>
    <xf numFmtId="165" fontId="1" fillId="0" borderId="44" xfId="43" applyNumberFormat="1" applyFont="1" applyBorder="1"/>
    <xf numFmtId="165" fontId="1" fillId="0" borderId="45" xfId="43" applyNumberFormat="1" applyFont="1" applyBorder="1"/>
    <xf numFmtId="0" fontId="0" fillId="0" borderId="39" xfId="0" applyBorder="1" applyAlignment="1">
      <alignment horizontal="left"/>
    </xf>
    <xf numFmtId="165" fontId="53" fillId="0" borderId="19" xfId="0" applyNumberFormat="1" applyFont="1" applyBorder="1"/>
    <xf numFmtId="165" fontId="53" fillId="0" borderId="36" xfId="0" applyNumberFormat="1" applyFont="1" applyBorder="1"/>
    <xf numFmtId="165" fontId="53" fillId="0" borderId="37" xfId="0" applyNumberFormat="1" applyFont="1" applyBorder="1"/>
    <xf numFmtId="165" fontId="53" fillId="0" borderId="13" xfId="0" applyNumberFormat="1" applyFont="1" applyBorder="1"/>
    <xf numFmtId="0" fontId="53" fillId="0" borderId="19" xfId="0" applyFont="1" applyBorder="1" applyAlignment="1">
      <alignment horizontal="left"/>
    </xf>
    <xf numFmtId="0" fontId="53" fillId="0" borderId="37" xfId="0" applyFont="1" applyBorder="1" applyAlignment="1">
      <alignment horizontal="left"/>
    </xf>
    <xf numFmtId="9" fontId="53" fillId="0" borderId="12" xfId="44" applyFont="1" applyFill="1" applyBorder="1"/>
    <xf numFmtId="165" fontId="53" fillId="0" borderId="10" xfId="0" applyNumberFormat="1" applyFont="1" applyBorder="1"/>
    <xf numFmtId="9" fontId="53" fillId="0" borderId="29" xfId="44" applyFont="1" applyFill="1" applyBorder="1"/>
    <xf numFmtId="165" fontId="53" fillId="0" borderId="34" xfId="0" applyNumberFormat="1" applyFont="1" applyBorder="1"/>
    <xf numFmtId="165" fontId="53" fillId="0" borderId="14" xfId="0" applyNumberFormat="1" applyFont="1" applyBorder="1"/>
    <xf numFmtId="165" fontId="53" fillId="0" borderId="29" xfId="0" applyNumberFormat="1" applyFont="1" applyBorder="1"/>
    <xf numFmtId="0" fontId="53" fillId="0" borderId="10" xfId="0" applyFont="1" applyBorder="1" applyAlignment="1">
      <alignment horizontal="left"/>
    </xf>
    <xf numFmtId="0" fontId="53" fillId="0" borderId="34" xfId="0" applyFont="1" applyBorder="1" applyAlignment="1">
      <alignment horizontal="left"/>
    </xf>
    <xf numFmtId="0" fontId="1" fillId="0" borderId="12" xfId="43" applyFont="1" applyBorder="1"/>
    <xf numFmtId="0" fontId="45" fillId="0" borderId="13" xfId="0" applyFont="1" applyBorder="1" applyAlignment="1">
      <alignment horizontal="center"/>
    </xf>
    <xf numFmtId="0" fontId="11" fillId="0" borderId="14" xfId="0" applyFont="1" applyBorder="1" applyProtection="1">
      <protection locked="0"/>
    </xf>
    <xf numFmtId="0" fontId="11" fillId="0" borderId="14" xfId="0" applyFont="1" applyBorder="1" applyAlignment="1" applyProtection="1">
      <alignment horizontal="center" wrapText="1"/>
      <protection locked="0"/>
    </xf>
    <xf numFmtId="0" fontId="11" fillId="0" borderId="14" xfId="0" applyFont="1" applyBorder="1" applyAlignment="1">
      <alignment wrapText="1"/>
    </xf>
    <xf numFmtId="0" fontId="21" fillId="0" borderId="13" xfId="0" applyFont="1" applyBorder="1"/>
    <xf numFmtId="0" fontId="0" fillId="0" borderId="13" xfId="0" applyBorder="1"/>
    <xf numFmtId="0" fontId="18" fillId="0" borderId="0" xfId="0" applyFont="1" applyAlignment="1">
      <alignment horizontal="right"/>
    </xf>
    <xf numFmtId="0" fontId="0" fillId="0" borderId="13" xfId="0" applyBorder="1" applyAlignment="1" applyProtection="1">
      <alignment horizontal="center"/>
      <protection locked="0"/>
    </xf>
    <xf numFmtId="0" fontId="1" fillId="0" borderId="14" xfId="0" applyFont="1" applyBorder="1" applyAlignment="1" applyProtection="1">
      <alignment horizontal="center" wrapText="1"/>
      <protection locked="0"/>
    </xf>
    <xf numFmtId="0" fontId="19" fillId="0" borderId="10" xfId="0" applyFont="1" applyBorder="1" applyAlignment="1">
      <alignment horizontal="left"/>
    </xf>
    <xf numFmtId="0" fontId="19" fillId="0" borderId="11" xfId="0" applyFont="1" applyBorder="1" applyAlignment="1">
      <alignment horizontal="left"/>
    </xf>
    <xf numFmtId="0" fontId="19" fillId="0" borderId="12" xfId="0" applyFont="1" applyBorder="1"/>
    <xf numFmtId="0" fontId="13" fillId="0" borderId="28" xfId="0" applyFont="1" applyBorder="1" applyAlignment="1">
      <alignment horizontal="center"/>
    </xf>
    <xf numFmtId="0" fontId="13" fillId="0" borderId="0" xfId="0" applyFont="1" applyAlignment="1">
      <alignment horizontal="center"/>
    </xf>
    <xf numFmtId="0" fontId="23" fillId="0" borderId="10" xfId="0" applyFont="1" applyBorder="1" applyAlignment="1">
      <alignment horizontal="center" wrapText="1"/>
    </xf>
    <xf numFmtId="0" fontId="23" fillId="0" borderId="11" xfId="0" applyFont="1" applyBorder="1" applyAlignment="1">
      <alignment horizontal="center" wrapText="1"/>
    </xf>
    <xf numFmtId="0" fontId="6" fillId="0" borderId="13" xfId="0" applyFont="1" applyBorder="1" applyAlignment="1">
      <alignment horizontal="center"/>
    </xf>
    <xf numFmtId="0" fontId="0" fillId="0" borderId="13" xfId="0" applyBorder="1" applyAlignment="1">
      <alignment horizontal="center"/>
    </xf>
    <xf numFmtId="0" fontId="1" fillId="0" borderId="14" xfId="0" applyFont="1" applyBorder="1" applyAlignment="1" applyProtection="1">
      <alignment horizontal="center"/>
      <protection locked="0"/>
    </xf>
    <xf numFmtId="0" fontId="0" fillId="0" borderId="14" xfId="0" applyBorder="1"/>
    <xf numFmtId="0" fontId="0" fillId="0" borderId="15" xfId="0" applyBorder="1" applyAlignment="1">
      <alignment horizontal="right"/>
    </xf>
    <xf numFmtId="0" fontId="0" fillId="0" borderId="0" xfId="0" applyAlignment="1">
      <alignment horizontal="right"/>
    </xf>
    <xf numFmtId="164" fontId="0" fillId="0" borderId="13" xfId="0" applyNumberFormat="1" applyBorder="1"/>
    <xf numFmtId="9" fontId="0" fillId="0" borderId="0" xfId="0" applyNumberFormat="1" applyAlignment="1">
      <alignment horizontal="center"/>
    </xf>
    <xf numFmtId="0" fontId="0" fillId="0" borderId="0" xfId="0" applyAlignment="1">
      <alignment horizontal="center"/>
    </xf>
    <xf numFmtId="9" fontId="18" fillId="0" borderId="0" xfId="0" applyNumberFormat="1" applyFont="1" applyAlignment="1">
      <alignment horizontal="right"/>
    </xf>
    <xf numFmtId="0" fontId="6" fillId="0" borderId="23" xfId="0" applyFont="1" applyBorder="1" applyAlignment="1">
      <alignment horizontal="center"/>
    </xf>
    <xf numFmtId="0" fontId="0" fillId="0" borderId="23" xfId="0" applyBorder="1"/>
    <xf numFmtId="0" fontId="0" fillId="0" borderId="11" xfId="0" applyBorder="1" applyAlignment="1">
      <alignment horizontal="left"/>
    </xf>
    <xf numFmtId="164" fontId="19" fillId="0" borderId="10" xfId="0" applyNumberFormat="1" applyFont="1" applyBorder="1" applyAlignment="1">
      <alignment horizontal="center"/>
    </xf>
    <xf numFmtId="164" fontId="19" fillId="0" borderId="11" xfId="0" applyNumberFormat="1" applyFont="1" applyBorder="1" applyAlignment="1">
      <alignment horizontal="center"/>
    </xf>
    <xf numFmtId="0" fontId="16" fillId="0" borderId="10" xfId="0" applyFont="1" applyBorder="1"/>
    <xf numFmtId="0" fontId="16" fillId="0" borderId="11" xfId="0" applyFont="1" applyBorder="1"/>
    <xf numFmtId="164" fontId="0" fillId="0" borderId="11" xfId="0" applyNumberFormat="1" applyBorder="1" applyAlignment="1">
      <alignment horizontal="center"/>
    </xf>
    <xf numFmtId="0" fontId="13" fillId="0" borderId="24" xfId="0" applyFont="1" applyBorder="1" applyAlignment="1">
      <alignment horizontal="center"/>
    </xf>
    <xf numFmtId="0" fontId="13" fillId="0" borderId="25" xfId="0" applyFont="1" applyBorder="1" applyAlignment="1">
      <alignment horizontal="center"/>
    </xf>
    <xf numFmtId="0" fontId="13" fillId="0" borderId="26" xfId="0" applyFont="1" applyBorder="1" applyAlignment="1">
      <alignment horizontal="center"/>
    </xf>
    <xf numFmtId="0" fontId="22" fillId="0" borderId="0" xfId="0" applyFont="1" applyAlignment="1">
      <alignment horizontal="center"/>
    </xf>
    <xf numFmtId="0" fontId="23" fillId="0" borderId="10" xfId="0" applyFont="1" applyBorder="1" applyAlignment="1">
      <alignment wrapText="1"/>
    </xf>
    <xf numFmtId="0" fontId="23" fillId="0" borderId="11" xfId="0" applyFont="1" applyBorder="1" applyAlignment="1">
      <alignment wrapText="1"/>
    </xf>
    <xf numFmtId="0" fontId="0" fillId="0" borderId="11" xfId="0" applyBorder="1" applyAlignment="1">
      <alignment horizontal="center" wrapText="1"/>
    </xf>
    <xf numFmtId="0" fontId="23" fillId="0" borderId="10" xfId="0" applyFont="1" applyBorder="1" applyAlignment="1">
      <alignment horizontal="center"/>
    </xf>
    <xf numFmtId="0" fontId="24" fillId="0" borderId="11" xfId="0" applyFont="1" applyBorder="1" applyAlignment="1">
      <alignment horizontal="center"/>
    </xf>
    <xf numFmtId="0" fontId="6" fillId="0" borderId="0" xfId="0" applyFont="1" applyAlignment="1">
      <alignment horizontal="center"/>
    </xf>
    <xf numFmtId="0" fontId="56" fillId="0" borderId="12" xfId="0" applyFont="1" applyBorder="1"/>
    <xf numFmtId="0" fontId="55" fillId="0" borderId="0" xfId="0" applyFont="1" applyAlignment="1">
      <alignment horizontal="center"/>
    </xf>
    <xf numFmtId="0" fontId="57" fillId="0" borderId="12" xfId="0" applyFont="1" applyBorder="1"/>
    <xf numFmtId="0" fontId="57" fillId="0" borderId="12" xfId="0" applyFont="1" applyBorder="1" applyAlignment="1">
      <alignment horizontal="center"/>
    </xf>
    <xf numFmtId="0" fontId="5" fillId="0" borderId="0" xfId="0" applyFont="1" applyAlignment="1">
      <alignment horizontal="center" wrapText="1"/>
    </xf>
    <xf numFmtId="0" fontId="19" fillId="0" borderId="13" xfId="0" applyFont="1" applyBorder="1"/>
    <xf numFmtId="0" fontId="16" fillId="0" borderId="21" xfId="0" applyFont="1" applyBorder="1" applyAlignment="1">
      <alignment horizontal="center" wrapText="1"/>
    </xf>
    <xf numFmtId="0" fontId="0" fillId="0" borderId="15" xfId="0" applyBorder="1" applyAlignment="1">
      <alignment horizontal="center" wrapText="1"/>
    </xf>
    <xf numFmtId="0" fontId="0" fillId="0" borderId="20" xfId="0" applyBorder="1" applyAlignment="1">
      <alignment horizontal="center" wrapText="1"/>
    </xf>
    <xf numFmtId="0" fontId="16" fillId="0" borderId="0" xfId="0" applyFont="1" applyAlignment="1">
      <alignment horizontal="center"/>
    </xf>
  </cellXfs>
  <cellStyles count="47">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urrency" xfId="28" builtinId="4"/>
    <cellStyle name="Explanatory Text" xfId="29" builtinId="53" customBuiltin="1"/>
    <cellStyle name="Good" xfId="30" builtinId="26" customBuiltin="1"/>
    <cellStyle name="Heading 1" xfId="31" builtinId="16" customBuiltin="1"/>
    <cellStyle name="Heading 2" xfId="32" builtinId="17" customBuiltin="1"/>
    <cellStyle name="Heading 3" xfId="33" builtinId="18" customBuiltin="1"/>
    <cellStyle name="Heading 4" xfId="34" builtinId="19" customBuiltin="1"/>
    <cellStyle name="Input" xfId="35" builtinId="20" customBuiltin="1"/>
    <cellStyle name="Linked Cell" xfId="36" builtinId="24" customBuiltin="1"/>
    <cellStyle name="Neutral" xfId="37" builtinId="28" customBuiltin="1"/>
    <cellStyle name="Normal" xfId="0" builtinId="0"/>
    <cellStyle name="Normal 2" xfId="43" xr:uid="{00000000-0005-0000-0000-000026000000}"/>
    <cellStyle name="Normal 3" xfId="45" xr:uid="{110DA0C5-F1AA-4410-BDB9-E43D00F8D06E}"/>
    <cellStyle name="Note" xfId="38" builtinId="10" customBuiltin="1"/>
    <cellStyle name="Output" xfId="39" builtinId="21" customBuiltin="1"/>
    <cellStyle name="Percent" xfId="44" builtinId="5"/>
    <cellStyle name="Percent 2" xfId="46" xr:uid="{B50D936D-7AA8-4D49-9B95-E498B7D122EA}"/>
    <cellStyle name="Title" xfId="40" builtinId="15" customBuiltin="1"/>
    <cellStyle name="Total" xfId="41" builtinId="25" customBuiltin="1"/>
    <cellStyle name="Warning Text" xfId="42"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theme" Target="theme/theme1.xml"/><Relationship Id="rId85" Type="http://schemas.microsoft.com/office/2017/10/relationships/person" Target="persons/person.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styles" Target="styles.xml"/><Relationship Id="rId86" Type="http://schemas.microsoft.com/office/2017/10/relationships/person" Target="persons/person0.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61" Type="http://schemas.openxmlformats.org/officeDocument/2006/relationships/worksheet" Target="worksheets/sheet61.xml"/><Relationship Id="rId8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0</xdr:colOff>
      <xdr:row>0</xdr:row>
      <xdr:rowOff>0</xdr:rowOff>
    </xdr:to>
    <xdr:sp macro="" textlink="">
      <xdr:nvSpPr>
        <xdr:cNvPr id="43087" name="Rectangle 1">
          <a:extLst>
            <a:ext uri="{FF2B5EF4-FFF2-40B4-BE49-F238E27FC236}">
              <a16:creationId xmlns:a16="http://schemas.microsoft.com/office/drawing/2014/main" id="{00000000-0008-0000-0000-00004FA80000}"/>
            </a:ext>
          </a:extLst>
        </xdr:cNvPr>
        <xdr:cNvSpPr>
          <a:spLocks noChangeArrowheads="1"/>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FFFFFF" mc:Ignorable="a14" a14:legacySpreadsheetColorIndex="9"/>
              </a:solidFill>
              <a:miter lim="800000"/>
              <a:headEnd/>
              <a:tailEnd/>
            </a14:hiddenLine>
          </a:ext>
        </a:extLst>
      </xdr:spPr>
    </xdr:sp>
    <xdr:clientData/>
  </xdr:twoCellAnchor>
  <xdr:twoCellAnchor>
    <xdr:from>
      <xdr:col>0</xdr:col>
      <xdr:colOff>0</xdr:colOff>
      <xdr:row>3</xdr:row>
      <xdr:rowOff>38100</xdr:rowOff>
    </xdr:from>
    <xdr:to>
      <xdr:col>0</xdr:col>
      <xdr:colOff>0</xdr:colOff>
      <xdr:row>3</xdr:row>
      <xdr:rowOff>276225</xdr:rowOff>
    </xdr:to>
    <xdr:sp macro="" textlink="">
      <xdr:nvSpPr>
        <xdr:cNvPr id="43088" name="Rectangle 22">
          <a:extLst>
            <a:ext uri="{FF2B5EF4-FFF2-40B4-BE49-F238E27FC236}">
              <a16:creationId xmlns:a16="http://schemas.microsoft.com/office/drawing/2014/main" id="{00000000-0008-0000-0000-000050A80000}"/>
            </a:ext>
          </a:extLst>
        </xdr:cNvPr>
        <xdr:cNvSpPr>
          <a:spLocks noChangeArrowheads="1"/>
        </xdr:cNvSpPr>
      </xdr:nvSpPr>
      <xdr:spPr bwMode="auto">
        <a:xfrm>
          <a:off x="0" y="1295400"/>
          <a:ext cx="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0</xdr:row>
      <xdr:rowOff>0</xdr:rowOff>
    </xdr:from>
    <xdr:to>
      <xdr:col>1</xdr:col>
      <xdr:colOff>304800</xdr:colOff>
      <xdr:row>0</xdr:row>
      <xdr:rowOff>304800</xdr:rowOff>
    </xdr:to>
    <xdr:sp macro="" textlink="">
      <xdr:nvSpPr>
        <xdr:cNvPr id="1025" name="AutoShape 1">
          <a:extLst>
            <a:ext uri="{FF2B5EF4-FFF2-40B4-BE49-F238E27FC236}">
              <a16:creationId xmlns:a16="http://schemas.microsoft.com/office/drawing/2014/main" id="{34D85718-1D3D-48D2-FC56-C4B2FCA7FFA2}"/>
            </a:ext>
          </a:extLst>
        </xdr:cNvPr>
        <xdr:cNvSpPr>
          <a:spLocks noChangeAspect="1" noChangeArrowheads="1"/>
        </xdr:cNvSpPr>
      </xdr:nvSpPr>
      <xdr:spPr bwMode="auto">
        <a:xfrm>
          <a:off x="68770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0</xdr:rowOff>
    </xdr:from>
    <xdr:to>
      <xdr:col>14</xdr:col>
      <xdr:colOff>0</xdr:colOff>
      <xdr:row>10</xdr:row>
      <xdr:rowOff>266700</xdr:rowOff>
    </xdr:to>
    <xdr:pic>
      <xdr:nvPicPr>
        <xdr:cNvPr id="3" name="Picture 2">
          <a:extLst>
            <a:ext uri="{FF2B5EF4-FFF2-40B4-BE49-F238E27FC236}">
              <a16:creationId xmlns:a16="http://schemas.microsoft.com/office/drawing/2014/main" id="{2C119335-88E7-93FC-0D14-ABC8DBF2D0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77050" y="0"/>
          <a:ext cx="7924800" cy="4457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5</xdr:row>
      <xdr:rowOff>190500</xdr:rowOff>
    </xdr:from>
    <xdr:to>
      <xdr:col>0</xdr:col>
      <xdr:colOff>0</xdr:colOff>
      <xdr:row>6</xdr:row>
      <xdr:rowOff>95250</xdr:rowOff>
    </xdr:to>
    <xdr:sp macro="" textlink="">
      <xdr:nvSpPr>
        <xdr:cNvPr id="2" name="Rectangle 7">
          <a:extLst>
            <a:ext uri="{FF2B5EF4-FFF2-40B4-BE49-F238E27FC236}">
              <a16:creationId xmlns:a16="http://schemas.microsoft.com/office/drawing/2014/main" id="{FF853A99-693D-4E62-87B9-D898BFD00AC1}"/>
            </a:ext>
          </a:extLst>
        </xdr:cNvPr>
        <xdr:cNvSpPr>
          <a:spLocks noChangeArrowheads="1"/>
        </xdr:cNvSpPr>
      </xdr:nvSpPr>
      <xdr:spPr bwMode="auto">
        <a:xfrm>
          <a:off x="0" y="2286000"/>
          <a:ext cx="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FFFFFF" mc:Ignorable="a14" a14:legacySpreadsheetColorIndex="9"/>
              </a:solidFill>
              <a:miter lim="800000"/>
              <a:headEnd/>
              <a:tailEnd/>
            </a14:hiddenLine>
          </a:ext>
        </a:extLst>
      </xdr:spPr>
    </xdr:sp>
    <xdr:clientData/>
  </xdr:twoCellAnchor>
  <xdr:twoCellAnchor>
    <xdr:from>
      <xdr:col>0</xdr:col>
      <xdr:colOff>0</xdr:colOff>
      <xdr:row>10</xdr:row>
      <xdr:rowOff>38100</xdr:rowOff>
    </xdr:from>
    <xdr:to>
      <xdr:col>0</xdr:col>
      <xdr:colOff>0</xdr:colOff>
      <xdr:row>10</xdr:row>
      <xdr:rowOff>276225</xdr:rowOff>
    </xdr:to>
    <xdr:sp macro="" textlink="">
      <xdr:nvSpPr>
        <xdr:cNvPr id="3" name="Rectangle 22">
          <a:extLst>
            <a:ext uri="{FF2B5EF4-FFF2-40B4-BE49-F238E27FC236}">
              <a16:creationId xmlns:a16="http://schemas.microsoft.com/office/drawing/2014/main" id="{8FDAEEF9-C450-48B4-B248-65D1268982AF}"/>
            </a:ext>
          </a:extLst>
        </xdr:cNvPr>
        <xdr:cNvSpPr>
          <a:spLocks noChangeArrowheads="1"/>
        </xdr:cNvSpPr>
      </xdr:nvSpPr>
      <xdr:spPr bwMode="auto">
        <a:xfrm>
          <a:off x="0" y="3800475"/>
          <a:ext cx="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5</xdr:row>
      <xdr:rowOff>190500</xdr:rowOff>
    </xdr:from>
    <xdr:to>
      <xdr:col>0</xdr:col>
      <xdr:colOff>0</xdr:colOff>
      <xdr:row>6</xdr:row>
      <xdr:rowOff>95250</xdr:rowOff>
    </xdr:to>
    <xdr:sp macro="" textlink="">
      <xdr:nvSpPr>
        <xdr:cNvPr id="2" name="Rectangle 7">
          <a:extLst>
            <a:ext uri="{FF2B5EF4-FFF2-40B4-BE49-F238E27FC236}">
              <a16:creationId xmlns:a16="http://schemas.microsoft.com/office/drawing/2014/main" id="{00000000-0008-0000-0D00-000002000000}"/>
            </a:ext>
          </a:extLst>
        </xdr:cNvPr>
        <xdr:cNvSpPr>
          <a:spLocks noChangeArrowheads="1"/>
        </xdr:cNvSpPr>
      </xdr:nvSpPr>
      <xdr:spPr bwMode="auto">
        <a:xfrm>
          <a:off x="0" y="2286000"/>
          <a:ext cx="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FFFFFF" mc:Ignorable="a14" a14:legacySpreadsheetColorIndex="9"/>
              </a:solidFill>
              <a:miter lim="800000"/>
              <a:headEnd/>
              <a:tailEnd/>
            </a14:hiddenLine>
          </a:ext>
        </a:extLst>
      </xdr:spPr>
    </xdr:sp>
    <xdr:clientData/>
  </xdr:twoCellAnchor>
  <xdr:twoCellAnchor>
    <xdr:from>
      <xdr:col>0</xdr:col>
      <xdr:colOff>0</xdr:colOff>
      <xdr:row>10</xdr:row>
      <xdr:rowOff>38100</xdr:rowOff>
    </xdr:from>
    <xdr:to>
      <xdr:col>0</xdr:col>
      <xdr:colOff>0</xdr:colOff>
      <xdr:row>10</xdr:row>
      <xdr:rowOff>276225</xdr:rowOff>
    </xdr:to>
    <xdr:sp macro="" textlink="">
      <xdr:nvSpPr>
        <xdr:cNvPr id="3" name="Rectangle 22">
          <a:extLst>
            <a:ext uri="{FF2B5EF4-FFF2-40B4-BE49-F238E27FC236}">
              <a16:creationId xmlns:a16="http://schemas.microsoft.com/office/drawing/2014/main" id="{00000000-0008-0000-0D00-000003000000}"/>
            </a:ext>
          </a:extLst>
        </xdr:cNvPr>
        <xdr:cNvSpPr>
          <a:spLocks noChangeArrowheads="1"/>
        </xdr:cNvSpPr>
      </xdr:nvSpPr>
      <xdr:spPr bwMode="auto">
        <a:xfrm>
          <a:off x="0" y="3800475"/>
          <a:ext cx="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5</xdr:row>
      <xdr:rowOff>190500</xdr:rowOff>
    </xdr:from>
    <xdr:to>
      <xdr:col>0</xdr:col>
      <xdr:colOff>0</xdr:colOff>
      <xdr:row>6</xdr:row>
      <xdr:rowOff>95250</xdr:rowOff>
    </xdr:to>
    <xdr:sp macro="" textlink="">
      <xdr:nvSpPr>
        <xdr:cNvPr id="6261" name="Rectangle 7">
          <a:extLst>
            <a:ext uri="{FF2B5EF4-FFF2-40B4-BE49-F238E27FC236}">
              <a16:creationId xmlns:a16="http://schemas.microsoft.com/office/drawing/2014/main" id="{00000000-0008-0000-0E00-000075180000}"/>
            </a:ext>
          </a:extLst>
        </xdr:cNvPr>
        <xdr:cNvSpPr>
          <a:spLocks noChangeArrowheads="1"/>
        </xdr:cNvSpPr>
      </xdr:nvSpPr>
      <xdr:spPr bwMode="auto">
        <a:xfrm>
          <a:off x="0" y="2333625"/>
          <a:ext cx="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FFFFFF" mc:Ignorable="a14" a14:legacySpreadsheetColorIndex="9"/>
              </a:solidFill>
              <a:miter lim="800000"/>
              <a:headEnd/>
              <a:tailEnd/>
            </a14:hiddenLine>
          </a:ext>
        </a:extLst>
      </xdr:spPr>
    </xdr:sp>
    <xdr:clientData/>
  </xdr:twoCellAnchor>
  <xdr:twoCellAnchor>
    <xdr:from>
      <xdr:col>0</xdr:col>
      <xdr:colOff>0</xdr:colOff>
      <xdr:row>10</xdr:row>
      <xdr:rowOff>38100</xdr:rowOff>
    </xdr:from>
    <xdr:to>
      <xdr:col>0</xdr:col>
      <xdr:colOff>0</xdr:colOff>
      <xdr:row>10</xdr:row>
      <xdr:rowOff>276225</xdr:rowOff>
    </xdr:to>
    <xdr:sp macro="" textlink="">
      <xdr:nvSpPr>
        <xdr:cNvPr id="6262" name="Rectangle 22">
          <a:extLst>
            <a:ext uri="{FF2B5EF4-FFF2-40B4-BE49-F238E27FC236}">
              <a16:creationId xmlns:a16="http://schemas.microsoft.com/office/drawing/2014/main" id="{00000000-0008-0000-0E00-000076180000}"/>
            </a:ext>
          </a:extLst>
        </xdr:cNvPr>
        <xdr:cNvSpPr>
          <a:spLocks noChangeArrowheads="1"/>
        </xdr:cNvSpPr>
      </xdr:nvSpPr>
      <xdr:spPr bwMode="auto">
        <a:xfrm>
          <a:off x="0" y="3848100"/>
          <a:ext cx="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0</xdr:colOff>
      <xdr:row>5</xdr:row>
      <xdr:rowOff>190500</xdr:rowOff>
    </xdr:from>
    <xdr:to>
      <xdr:col>0</xdr:col>
      <xdr:colOff>0</xdr:colOff>
      <xdr:row>6</xdr:row>
      <xdr:rowOff>95250</xdr:rowOff>
    </xdr:to>
    <xdr:sp macro="" textlink="">
      <xdr:nvSpPr>
        <xdr:cNvPr id="2" name="Rectangle 7">
          <a:extLst>
            <a:ext uri="{FF2B5EF4-FFF2-40B4-BE49-F238E27FC236}">
              <a16:creationId xmlns:a16="http://schemas.microsoft.com/office/drawing/2014/main" id="{00000000-0008-0000-0F00-000002000000}"/>
            </a:ext>
          </a:extLst>
        </xdr:cNvPr>
        <xdr:cNvSpPr>
          <a:spLocks noChangeArrowheads="1"/>
        </xdr:cNvSpPr>
      </xdr:nvSpPr>
      <xdr:spPr bwMode="auto">
        <a:xfrm>
          <a:off x="0" y="2286000"/>
          <a:ext cx="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FFFFFF" mc:Ignorable="a14" a14:legacySpreadsheetColorIndex="9"/>
              </a:solidFill>
              <a:miter lim="800000"/>
              <a:headEnd/>
              <a:tailEnd/>
            </a14:hiddenLine>
          </a:ext>
        </a:extLst>
      </xdr:spPr>
    </xdr:sp>
    <xdr:clientData/>
  </xdr:twoCellAnchor>
  <xdr:twoCellAnchor>
    <xdr:from>
      <xdr:col>0</xdr:col>
      <xdr:colOff>0</xdr:colOff>
      <xdr:row>10</xdr:row>
      <xdr:rowOff>38100</xdr:rowOff>
    </xdr:from>
    <xdr:to>
      <xdr:col>0</xdr:col>
      <xdr:colOff>0</xdr:colOff>
      <xdr:row>10</xdr:row>
      <xdr:rowOff>276225</xdr:rowOff>
    </xdr:to>
    <xdr:sp macro="" textlink="">
      <xdr:nvSpPr>
        <xdr:cNvPr id="3" name="Rectangle 22">
          <a:extLst>
            <a:ext uri="{FF2B5EF4-FFF2-40B4-BE49-F238E27FC236}">
              <a16:creationId xmlns:a16="http://schemas.microsoft.com/office/drawing/2014/main" id="{00000000-0008-0000-0F00-000003000000}"/>
            </a:ext>
          </a:extLst>
        </xdr:cNvPr>
        <xdr:cNvSpPr>
          <a:spLocks noChangeArrowheads="1"/>
        </xdr:cNvSpPr>
      </xdr:nvSpPr>
      <xdr:spPr bwMode="auto">
        <a:xfrm>
          <a:off x="0" y="3800475"/>
          <a:ext cx="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0</xdr:colOff>
      <xdr:row>5</xdr:row>
      <xdr:rowOff>190500</xdr:rowOff>
    </xdr:from>
    <xdr:to>
      <xdr:col>0</xdr:col>
      <xdr:colOff>0</xdr:colOff>
      <xdr:row>6</xdr:row>
      <xdr:rowOff>95250</xdr:rowOff>
    </xdr:to>
    <xdr:sp macro="" textlink="">
      <xdr:nvSpPr>
        <xdr:cNvPr id="50233" name="Rectangle 7">
          <a:extLst>
            <a:ext uri="{FF2B5EF4-FFF2-40B4-BE49-F238E27FC236}">
              <a16:creationId xmlns:a16="http://schemas.microsoft.com/office/drawing/2014/main" id="{00000000-0008-0000-1300-000039C40000}"/>
            </a:ext>
          </a:extLst>
        </xdr:cNvPr>
        <xdr:cNvSpPr>
          <a:spLocks noChangeArrowheads="1"/>
        </xdr:cNvSpPr>
      </xdr:nvSpPr>
      <xdr:spPr bwMode="auto">
        <a:xfrm>
          <a:off x="0" y="2333625"/>
          <a:ext cx="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FFFFFF" mc:Ignorable="a14" a14:legacySpreadsheetColorIndex="9"/>
              </a:solidFill>
              <a:miter lim="800000"/>
              <a:headEnd/>
              <a:tailEnd/>
            </a14:hiddenLine>
          </a:ext>
        </a:extLst>
      </xdr:spPr>
    </xdr:sp>
    <xdr:clientData/>
  </xdr:twoCellAnchor>
  <xdr:twoCellAnchor>
    <xdr:from>
      <xdr:col>0</xdr:col>
      <xdr:colOff>0</xdr:colOff>
      <xdr:row>10</xdr:row>
      <xdr:rowOff>38100</xdr:rowOff>
    </xdr:from>
    <xdr:to>
      <xdr:col>0</xdr:col>
      <xdr:colOff>0</xdr:colOff>
      <xdr:row>10</xdr:row>
      <xdr:rowOff>276225</xdr:rowOff>
    </xdr:to>
    <xdr:sp macro="" textlink="">
      <xdr:nvSpPr>
        <xdr:cNvPr id="50234" name="Rectangle 22">
          <a:extLst>
            <a:ext uri="{FF2B5EF4-FFF2-40B4-BE49-F238E27FC236}">
              <a16:creationId xmlns:a16="http://schemas.microsoft.com/office/drawing/2014/main" id="{00000000-0008-0000-1300-00003AC40000}"/>
            </a:ext>
          </a:extLst>
        </xdr:cNvPr>
        <xdr:cNvSpPr>
          <a:spLocks noChangeArrowheads="1"/>
        </xdr:cNvSpPr>
      </xdr:nvSpPr>
      <xdr:spPr bwMode="auto">
        <a:xfrm>
          <a:off x="0" y="3848100"/>
          <a:ext cx="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0</xdr:col>
      <xdr:colOff>0</xdr:colOff>
      <xdr:row>5</xdr:row>
      <xdr:rowOff>190500</xdr:rowOff>
    </xdr:from>
    <xdr:to>
      <xdr:col>0</xdr:col>
      <xdr:colOff>0</xdr:colOff>
      <xdr:row>6</xdr:row>
      <xdr:rowOff>95250</xdr:rowOff>
    </xdr:to>
    <xdr:sp macro="" textlink="">
      <xdr:nvSpPr>
        <xdr:cNvPr id="2" name="Rectangle 7">
          <a:extLst>
            <a:ext uri="{FF2B5EF4-FFF2-40B4-BE49-F238E27FC236}">
              <a16:creationId xmlns:a16="http://schemas.microsoft.com/office/drawing/2014/main" id="{00000000-0008-0000-1500-000002000000}"/>
            </a:ext>
          </a:extLst>
        </xdr:cNvPr>
        <xdr:cNvSpPr>
          <a:spLocks noChangeArrowheads="1"/>
        </xdr:cNvSpPr>
      </xdr:nvSpPr>
      <xdr:spPr bwMode="auto">
        <a:xfrm>
          <a:off x="0" y="2333625"/>
          <a:ext cx="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FFFFFF" mc:Ignorable="a14" a14:legacySpreadsheetColorIndex="9"/>
              </a:solidFill>
              <a:miter lim="800000"/>
              <a:headEnd/>
              <a:tailEnd/>
            </a14:hiddenLine>
          </a:ext>
        </a:extLst>
      </xdr:spPr>
    </xdr:sp>
    <xdr:clientData/>
  </xdr:twoCellAnchor>
  <xdr:twoCellAnchor>
    <xdr:from>
      <xdr:col>0</xdr:col>
      <xdr:colOff>0</xdr:colOff>
      <xdr:row>10</xdr:row>
      <xdr:rowOff>38100</xdr:rowOff>
    </xdr:from>
    <xdr:to>
      <xdr:col>0</xdr:col>
      <xdr:colOff>0</xdr:colOff>
      <xdr:row>10</xdr:row>
      <xdr:rowOff>276225</xdr:rowOff>
    </xdr:to>
    <xdr:sp macro="" textlink="">
      <xdr:nvSpPr>
        <xdr:cNvPr id="3" name="Rectangle 22">
          <a:extLst>
            <a:ext uri="{FF2B5EF4-FFF2-40B4-BE49-F238E27FC236}">
              <a16:creationId xmlns:a16="http://schemas.microsoft.com/office/drawing/2014/main" id="{00000000-0008-0000-1500-000003000000}"/>
            </a:ext>
          </a:extLst>
        </xdr:cNvPr>
        <xdr:cNvSpPr>
          <a:spLocks noChangeArrowheads="1"/>
        </xdr:cNvSpPr>
      </xdr:nvSpPr>
      <xdr:spPr bwMode="auto">
        <a:xfrm>
          <a:off x="0" y="3848100"/>
          <a:ext cx="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0</xdr:col>
      <xdr:colOff>0</xdr:colOff>
      <xdr:row>5</xdr:row>
      <xdr:rowOff>190500</xdr:rowOff>
    </xdr:from>
    <xdr:to>
      <xdr:col>0</xdr:col>
      <xdr:colOff>0</xdr:colOff>
      <xdr:row>6</xdr:row>
      <xdr:rowOff>95250</xdr:rowOff>
    </xdr:to>
    <xdr:sp macro="" textlink="">
      <xdr:nvSpPr>
        <xdr:cNvPr id="2" name="Rectangle 7">
          <a:extLst>
            <a:ext uri="{FF2B5EF4-FFF2-40B4-BE49-F238E27FC236}">
              <a16:creationId xmlns:a16="http://schemas.microsoft.com/office/drawing/2014/main" id="{00000000-0008-0000-1700-000002000000}"/>
            </a:ext>
          </a:extLst>
        </xdr:cNvPr>
        <xdr:cNvSpPr>
          <a:spLocks noChangeArrowheads="1"/>
        </xdr:cNvSpPr>
      </xdr:nvSpPr>
      <xdr:spPr bwMode="auto">
        <a:xfrm>
          <a:off x="0" y="2286000"/>
          <a:ext cx="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FFFFFF" mc:Ignorable="a14" a14:legacySpreadsheetColorIndex="9"/>
              </a:solidFill>
              <a:miter lim="800000"/>
              <a:headEnd/>
              <a:tailEnd/>
            </a14:hiddenLine>
          </a:ext>
        </a:extLst>
      </xdr:spPr>
    </xdr:sp>
    <xdr:clientData/>
  </xdr:twoCellAnchor>
  <xdr:twoCellAnchor>
    <xdr:from>
      <xdr:col>0</xdr:col>
      <xdr:colOff>0</xdr:colOff>
      <xdr:row>10</xdr:row>
      <xdr:rowOff>38100</xdr:rowOff>
    </xdr:from>
    <xdr:to>
      <xdr:col>0</xdr:col>
      <xdr:colOff>0</xdr:colOff>
      <xdr:row>10</xdr:row>
      <xdr:rowOff>276225</xdr:rowOff>
    </xdr:to>
    <xdr:sp macro="" textlink="">
      <xdr:nvSpPr>
        <xdr:cNvPr id="3" name="Rectangle 22">
          <a:extLst>
            <a:ext uri="{FF2B5EF4-FFF2-40B4-BE49-F238E27FC236}">
              <a16:creationId xmlns:a16="http://schemas.microsoft.com/office/drawing/2014/main" id="{00000000-0008-0000-1700-000003000000}"/>
            </a:ext>
          </a:extLst>
        </xdr:cNvPr>
        <xdr:cNvSpPr>
          <a:spLocks noChangeArrowheads="1"/>
        </xdr:cNvSpPr>
      </xdr:nvSpPr>
      <xdr:spPr bwMode="auto">
        <a:xfrm>
          <a:off x="0" y="3800475"/>
          <a:ext cx="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0</xdr:col>
      <xdr:colOff>0</xdr:colOff>
      <xdr:row>5</xdr:row>
      <xdr:rowOff>190500</xdr:rowOff>
    </xdr:from>
    <xdr:to>
      <xdr:col>0</xdr:col>
      <xdr:colOff>0</xdr:colOff>
      <xdr:row>6</xdr:row>
      <xdr:rowOff>95250</xdr:rowOff>
    </xdr:to>
    <xdr:sp macro="" textlink="">
      <xdr:nvSpPr>
        <xdr:cNvPr id="2" name="Rectangle 7">
          <a:extLst>
            <a:ext uri="{FF2B5EF4-FFF2-40B4-BE49-F238E27FC236}">
              <a16:creationId xmlns:a16="http://schemas.microsoft.com/office/drawing/2014/main" id="{00000000-0008-0000-1800-000002000000}"/>
            </a:ext>
          </a:extLst>
        </xdr:cNvPr>
        <xdr:cNvSpPr>
          <a:spLocks noChangeArrowheads="1"/>
        </xdr:cNvSpPr>
      </xdr:nvSpPr>
      <xdr:spPr bwMode="auto">
        <a:xfrm>
          <a:off x="0" y="2333625"/>
          <a:ext cx="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FFFFFF" mc:Ignorable="a14" a14:legacySpreadsheetColorIndex="9"/>
              </a:solidFill>
              <a:miter lim="800000"/>
              <a:headEnd/>
              <a:tailEnd/>
            </a14:hiddenLine>
          </a:ext>
        </a:extLst>
      </xdr:spPr>
    </xdr:sp>
    <xdr:clientData/>
  </xdr:twoCellAnchor>
  <xdr:twoCellAnchor>
    <xdr:from>
      <xdr:col>0</xdr:col>
      <xdr:colOff>0</xdr:colOff>
      <xdr:row>10</xdr:row>
      <xdr:rowOff>38100</xdr:rowOff>
    </xdr:from>
    <xdr:to>
      <xdr:col>0</xdr:col>
      <xdr:colOff>0</xdr:colOff>
      <xdr:row>10</xdr:row>
      <xdr:rowOff>276225</xdr:rowOff>
    </xdr:to>
    <xdr:sp macro="" textlink="">
      <xdr:nvSpPr>
        <xdr:cNvPr id="3" name="Rectangle 22">
          <a:extLst>
            <a:ext uri="{FF2B5EF4-FFF2-40B4-BE49-F238E27FC236}">
              <a16:creationId xmlns:a16="http://schemas.microsoft.com/office/drawing/2014/main" id="{00000000-0008-0000-1800-000003000000}"/>
            </a:ext>
          </a:extLst>
        </xdr:cNvPr>
        <xdr:cNvSpPr>
          <a:spLocks noChangeArrowheads="1"/>
        </xdr:cNvSpPr>
      </xdr:nvSpPr>
      <xdr:spPr bwMode="auto">
        <a:xfrm>
          <a:off x="0" y="3848100"/>
          <a:ext cx="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0</xdr:col>
      <xdr:colOff>0</xdr:colOff>
      <xdr:row>5</xdr:row>
      <xdr:rowOff>190500</xdr:rowOff>
    </xdr:from>
    <xdr:to>
      <xdr:col>0</xdr:col>
      <xdr:colOff>0</xdr:colOff>
      <xdr:row>6</xdr:row>
      <xdr:rowOff>95250</xdr:rowOff>
    </xdr:to>
    <xdr:sp macro="" textlink="">
      <xdr:nvSpPr>
        <xdr:cNvPr id="2" name="Rectangle 7">
          <a:extLst>
            <a:ext uri="{FF2B5EF4-FFF2-40B4-BE49-F238E27FC236}">
              <a16:creationId xmlns:a16="http://schemas.microsoft.com/office/drawing/2014/main" id="{00000000-0008-0000-1900-000002000000}"/>
            </a:ext>
          </a:extLst>
        </xdr:cNvPr>
        <xdr:cNvSpPr>
          <a:spLocks noChangeArrowheads="1"/>
        </xdr:cNvSpPr>
      </xdr:nvSpPr>
      <xdr:spPr bwMode="auto">
        <a:xfrm>
          <a:off x="0" y="2333625"/>
          <a:ext cx="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FFFFFF" mc:Ignorable="a14" a14:legacySpreadsheetColorIndex="9"/>
              </a:solidFill>
              <a:miter lim="800000"/>
              <a:headEnd/>
              <a:tailEnd/>
            </a14:hiddenLine>
          </a:ext>
        </a:extLst>
      </xdr:spPr>
    </xdr:sp>
    <xdr:clientData/>
  </xdr:twoCellAnchor>
  <xdr:twoCellAnchor>
    <xdr:from>
      <xdr:col>0</xdr:col>
      <xdr:colOff>0</xdr:colOff>
      <xdr:row>10</xdr:row>
      <xdr:rowOff>38100</xdr:rowOff>
    </xdr:from>
    <xdr:to>
      <xdr:col>0</xdr:col>
      <xdr:colOff>0</xdr:colOff>
      <xdr:row>10</xdr:row>
      <xdr:rowOff>276225</xdr:rowOff>
    </xdr:to>
    <xdr:sp macro="" textlink="">
      <xdr:nvSpPr>
        <xdr:cNvPr id="3" name="Rectangle 22">
          <a:extLst>
            <a:ext uri="{FF2B5EF4-FFF2-40B4-BE49-F238E27FC236}">
              <a16:creationId xmlns:a16="http://schemas.microsoft.com/office/drawing/2014/main" id="{00000000-0008-0000-1900-000003000000}"/>
            </a:ext>
          </a:extLst>
        </xdr:cNvPr>
        <xdr:cNvSpPr>
          <a:spLocks noChangeArrowheads="1"/>
        </xdr:cNvSpPr>
      </xdr:nvSpPr>
      <xdr:spPr bwMode="auto">
        <a:xfrm>
          <a:off x="0" y="3848100"/>
          <a:ext cx="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0</xdr:col>
      <xdr:colOff>0</xdr:colOff>
      <xdr:row>5</xdr:row>
      <xdr:rowOff>190500</xdr:rowOff>
    </xdr:from>
    <xdr:to>
      <xdr:col>0</xdr:col>
      <xdr:colOff>0</xdr:colOff>
      <xdr:row>6</xdr:row>
      <xdr:rowOff>95250</xdr:rowOff>
    </xdr:to>
    <xdr:sp macro="" textlink="">
      <xdr:nvSpPr>
        <xdr:cNvPr id="2" name="Rectangle 7">
          <a:extLst>
            <a:ext uri="{FF2B5EF4-FFF2-40B4-BE49-F238E27FC236}">
              <a16:creationId xmlns:a16="http://schemas.microsoft.com/office/drawing/2014/main" id="{00000000-0008-0000-1A00-000002000000}"/>
            </a:ext>
          </a:extLst>
        </xdr:cNvPr>
        <xdr:cNvSpPr>
          <a:spLocks noChangeArrowheads="1"/>
        </xdr:cNvSpPr>
      </xdr:nvSpPr>
      <xdr:spPr bwMode="auto">
        <a:xfrm>
          <a:off x="0" y="2333625"/>
          <a:ext cx="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FFFFFF" mc:Ignorable="a14" a14:legacySpreadsheetColorIndex="9"/>
              </a:solidFill>
              <a:miter lim="800000"/>
              <a:headEnd/>
              <a:tailEnd/>
            </a14:hiddenLine>
          </a:ext>
        </a:extLst>
      </xdr:spPr>
    </xdr:sp>
    <xdr:clientData/>
  </xdr:twoCellAnchor>
  <xdr:twoCellAnchor>
    <xdr:from>
      <xdr:col>0</xdr:col>
      <xdr:colOff>0</xdr:colOff>
      <xdr:row>10</xdr:row>
      <xdr:rowOff>38100</xdr:rowOff>
    </xdr:from>
    <xdr:to>
      <xdr:col>0</xdr:col>
      <xdr:colOff>0</xdr:colOff>
      <xdr:row>10</xdr:row>
      <xdr:rowOff>276225</xdr:rowOff>
    </xdr:to>
    <xdr:sp macro="" textlink="">
      <xdr:nvSpPr>
        <xdr:cNvPr id="3" name="Rectangle 22">
          <a:extLst>
            <a:ext uri="{FF2B5EF4-FFF2-40B4-BE49-F238E27FC236}">
              <a16:creationId xmlns:a16="http://schemas.microsoft.com/office/drawing/2014/main" id="{00000000-0008-0000-1A00-000003000000}"/>
            </a:ext>
          </a:extLst>
        </xdr:cNvPr>
        <xdr:cNvSpPr>
          <a:spLocks noChangeArrowheads="1"/>
        </xdr:cNvSpPr>
      </xdr:nvSpPr>
      <xdr:spPr bwMode="auto">
        <a:xfrm>
          <a:off x="0" y="3848100"/>
          <a:ext cx="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5</xdr:row>
      <xdr:rowOff>190500</xdr:rowOff>
    </xdr:from>
    <xdr:to>
      <xdr:col>0</xdr:col>
      <xdr:colOff>0</xdr:colOff>
      <xdr:row>6</xdr:row>
      <xdr:rowOff>95250</xdr:rowOff>
    </xdr:to>
    <xdr:sp macro="" textlink="">
      <xdr:nvSpPr>
        <xdr:cNvPr id="2" name="Rectangle 7">
          <a:extLst>
            <a:ext uri="{FF2B5EF4-FFF2-40B4-BE49-F238E27FC236}">
              <a16:creationId xmlns:a16="http://schemas.microsoft.com/office/drawing/2014/main" id="{00000000-0008-0000-0100-000002000000}"/>
            </a:ext>
          </a:extLst>
        </xdr:cNvPr>
        <xdr:cNvSpPr>
          <a:spLocks noChangeArrowheads="1"/>
        </xdr:cNvSpPr>
      </xdr:nvSpPr>
      <xdr:spPr bwMode="auto">
        <a:xfrm>
          <a:off x="0" y="2286000"/>
          <a:ext cx="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FFFFFF" mc:Ignorable="a14" a14:legacySpreadsheetColorIndex="9"/>
              </a:solidFill>
              <a:miter lim="800000"/>
              <a:headEnd/>
              <a:tailEnd/>
            </a14:hiddenLine>
          </a:ext>
        </a:extLst>
      </xdr:spPr>
    </xdr:sp>
    <xdr:clientData/>
  </xdr:twoCellAnchor>
  <xdr:twoCellAnchor>
    <xdr:from>
      <xdr:col>0</xdr:col>
      <xdr:colOff>0</xdr:colOff>
      <xdr:row>10</xdr:row>
      <xdr:rowOff>38100</xdr:rowOff>
    </xdr:from>
    <xdr:to>
      <xdr:col>0</xdr:col>
      <xdr:colOff>0</xdr:colOff>
      <xdr:row>10</xdr:row>
      <xdr:rowOff>276225</xdr:rowOff>
    </xdr:to>
    <xdr:sp macro="" textlink="">
      <xdr:nvSpPr>
        <xdr:cNvPr id="3" name="Rectangle 22">
          <a:extLst>
            <a:ext uri="{FF2B5EF4-FFF2-40B4-BE49-F238E27FC236}">
              <a16:creationId xmlns:a16="http://schemas.microsoft.com/office/drawing/2014/main" id="{00000000-0008-0000-0100-000003000000}"/>
            </a:ext>
          </a:extLst>
        </xdr:cNvPr>
        <xdr:cNvSpPr>
          <a:spLocks noChangeArrowheads="1"/>
        </xdr:cNvSpPr>
      </xdr:nvSpPr>
      <xdr:spPr bwMode="auto">
        <a:xfrm>
          <a:off x="0" y="3800475"/>
          <a:ext cx="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0</xdr:col>
      <xdr:colOff>0</xdr:colOff>
      <xdr:row>5</xdr:row>
      <xdr:rowOff>190500</xdr:rowOff>
    </xdr:from>
    <xdr:to>
      <xdr:col>0</xdr:col>
      <xdr:colOff>0</xdr:colOff>
      <xdr:row>6</xdr:row>
      <xdr:rowOff>95250</xdr:rowOff>
    </xdr:to>
    <xdr:sp macro="" textlink="">
      <xdr:nvSpPr>
        <xdr:cNvPr id="2" name="Rectangle 7">
          <a:extLst>
            <a:ext uri="{FF2B5EF4-FFF2-40B4-BE49-F238E27FC236}">
              <a16:creationId xmlns:a16="http://schemas.microsoft.com/office/drawing/2014/main" id="{00000000-0008-0000-1B00-000002000000}"/>
            </a:ext>
          </a:extLst>
        </xdr:cNvPr>
        <xdr:cNvSpPr>
          <a:spLocks noChangeArrowheads="1"/>
        </xdr:cNvSpPr>
      </xdr:nvSpPr>
      <xdr:spPr bwMode="auto">
        <a:xfrm>
          <a:off x="0" y="2333625"/>
          <a:ext cx="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FFFFFF" mc:Ignorable="a14" a14:legacySpreadsheetColorIndex="9"/>
              </a:solidFill>
              <a:miter lim="800000"/>
              <a:headEnd/>
              <a:tailEnd/>
            </a14:hiddenLine>
          </a:ext>
        </a:extLst>
      </xdr:spPr>
    </xdr:sp>
    <xdr:clientData/>
  </xdr:twoCellAnchor>
  <xdr:twoCellAnchor>
    <xdr:from>
      <xdr:col>0</xdr:col>
      <xdr:colOff>0</xdr:colOff>
      <xdr:row>10</xdr:row>
      <xdr:rowOff>38100</xdr:rowOff>
    </xdr:from>
    <xdr:to>
      <xdr:col>0</xdr:col>
      <xdr:colOff>0</xdr:colOff>
      <xdr:row>10</xdr:row>
      <xdr:rowOff>276225</xdr:rowOff>
    </xdr:to>
    <xdr:sp macro="" textlink="">
      <xdr:nvSpPr>
        <xdr:cNvPr id="3" name="Rectangle 22">
          <a:extLst>
            <a:ext uri="{FF2B5EF4-FFF2-40B4-BE49-F238E27FC236}">
              <a16:creationId xmlns:a16="http://schemas.microsoft.com/office/drawing/2014/main" id="{00000000-0008-0000-1B00-000003000000}"/>
            </a:ext>
          </a:extLst>
        </xdr:cNvPr>
        <xdr:cNvSpPr>
          <a:spLocks noChangeArrowheads="1"/>
        </xdr:cNvSpPr>
      </xdr:nvSpPr>
      <xdr:spPr bwMode="auto">
        <a:xfrm>
          <a:off x="0" y="3848100"/>
          <a:ext cx="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21.xml><?xml version="1.0" encoding="utf-8"?>
<xdr:wsDr xmlns:xdr="http://schemas.openxmlformats.org/drawingml/2006/spreadsheetDrawing" xmlns:a="http://schemas.openxmlformats.org/drawingml/2006/main">
  <xdr:twoCellAnchor>
    <xdr:from>
      <xdr:col>0</xdr:col>
      <xdr:colOff>0</xdr:colOff>
      <xdr:row>5</xdr:row>
      <xdr:rowOff>190500</xdr:rowOff>
    </xdr:from>
    <xdr:to>
      <xdr:col>0</xdr:col>
      <xdr:colOff>0</xdr:colOff>
      <xdr:row>6</xdr:row>
      <xdr:rowOff>95250</xdr:rowOff>
    </xdr:to>
    <xdr:sp macro="" textlink="">
      <xdr:nvSpPr>
        <xdr:cNvPr id="2" name="Rectangle 7">
          <a:extLst>
            <a:ext uri="{FF2B5EF4-FFF2-40B4-BE49-F238E27FC236}">
              <a16:creationId xmlns:a16="http://schemas.microsoft.com/office/drawing/2014/main" id="{00000000-0008-0000-1C00-000002000000}"/>
            </a:ext>
          </a:extLst>
        </xdr:cNvPr>
        <xdr:cNvSpPr>
          <a:spLocks noChangeArrowheads="1"/>
        </xdr:cNvSpPr>
      </xdr:nvSpPr>
      <xdr:spPr bwMode="auto">
        <a:xfrm>
          <a:off x="0" y="2333625"/>
          <a:ext cx="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FFFFFF" mc:Ignorable="a14" a14:legacySpreadsheetColorIndex="9"/>
              </a:solidFill>
              <a:miter lim="800000"/>
              <a:headEnd/>
              <a:tailEnd/>
            </a14:hiddenLine>
          </a:ext>
        </a:extLst>
      </xdr:spPr>
    </xdr:sp>
    <xdr:clientData/>
  </xdr:twoCellAnchor>
  <xdr:twoCellAnchor>
    <xdr:from>
      <xdr:col>0</xdr:col>
      <xdr:colOff>0</xdr:colOff>
      <xdr:row>10</xdr:row>
      <xdr:rowOff>38100</xdr:rowOff>
    </xdr:from>
    <xdr:to>
      <xdr:col>0</xdr:col>
      <xdr:colOff>0</xdr:colOff>
      <xdr:row>10</xdr:row>
      <xdr:rowOff>276225</xdr:rowOff>
    </xdr:to>
    <xdr:sp macro="" textlink="">
      <xdr:nvSpPr>
        <xdr:cNvPr id="3" name="Rectangle 22">
          <a:extLst>
            <a:ext uri="{FF2B5EF4-FFF2-40B4-BE49-F238E27FC236}">
              <a16:creationId xmlns:a16="http://schemas.microsoft.com/office/drawing/2014/main" id="{00000000-0008-0000-1C00-000003000000}"/>
            </a:ext>
          </a:extLst>
        </xdr:cNvPr>
        <xdr:cNvSpPr>
          <a:spLocks noChangeArrowheads="1"/>
        </xdr:cNvSpPr>
      </xdr:nvSpPr>
      <xdr:spPr bwMode="auto">
        <a:xfrm>
          <a:off x="0" y="3848100"/>
          <a:ext cx="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22.xml><?xml version="1.0" encoding="utf-8"?>
<xdr:wsDr xmlns:xdr="http://schemas.openxmlformats.org/drawingml/2006/spreadsheetDrawing" xmlns:a="http://schemas.openxmlformats.org/drawingml/2006/main">
  <xdr:twoCellAnchor>
    <xdr:from>
      <xdr:col>0</xdr:col>
      <xdr:colOff>0</xdr:colOff>
      <xdr:row>5</xdr:row>
      <xdr:rowOff>190500</xdr:rowOff>
    </xdr:from>
    <xdr:to>
      <xdr:col>0</xdr:col>
      <xdr:colOff>0</xdr:colOff>
      <xdr:row>6</xdr:row>
      <xdr:rowOff>95250</xdr:rowOff>
    </xdr:to>
    <xdr:sp macro="" textlink="">
      <xdr:nvSpPr>
        <xdr:cNvPr id="2" name="Rectangle 7">
          <a:extLst>
            <a:ext uri="{FF2B5EF4-FFF2-40B4-BE49-F238E27FC236}">
              <a16:creationId xmlns:a16="http://schemas.microsoft.com/office/drawing/2014/main" id="{00000000-0008-0000-1D00-000002000000}"/>
            </a:ext>
          </a:extLst>
        </xdr:cNvPr>
        <xdr:cNvSpPr>
          <a:spLocks noChangeArrowheads="1"/>
        </xdr:cNvSpPr>
      </xdr:nvSpPr>
      <xdr:spPr bwMode="auto">
        <a:xfrm>
          <a:off x="0" y="2333625"/>
          <a:ext cx="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FFFFFF" mc:Ignorable="a14" a14:legacySpreadsheetColorIndex="9"/>
              </a:solidFill>
              <a:miter lim="800000"/>
              <a:headEnd/>
              <a:tailEnd/>
            </a14:hiddenLine>
          </a:ext>
        </a:extLst>
      </xdr:spPr>
    </xdr:sp>
    <xdr:clientData/>
  </xdr:twoCellAnchor>
  <xdr:twoCellAnchor>
    <xdr:from>
      <xdr:col>0</xdr:col>
      <xdr:colOff>0</xdr:colOff>
      <xdr:row>10</xdr:row>
      <xdr:rowOff>38100</xdr:rowOff>
    </xdr:from>
    <xdr:to>
      <xdr:col>0</xdr:col>
      <xdr:colOff>0</xdr:colOff>
      <xdr:row>10</xdr:row>
      <xdr:rowOff>276225</xdr:rowOff>
    </xdr:to>
    <xdr:sp macro="" textlink="">
      <xdr:nvSpPr>
        <xdr:cNvPr id="3" name="Rectangle 22">
          <a:extLst>
            <a:ext uri="{FF2B5EF4-FFF2-40B4-BE49-F238E27FC236}">
              <a16:creationId xmlns:a16="http://schemas.microsoft.com/office/drawing/2014/main" id="{00000000-0008-0000-1D00-000003000000}"/>
            </a:ext>
          </a:extLst>
        </xdr:cNvPr>
        <xdr:cNvSpPr>
          <a:spLocks noChangeArrowheads="1"/>
        </xdr:cNvSpPr>
      </xdr:nvSpPr>
      <xdr:spPr bwMode="auto">
        <a:xfrm>
          <a:off x="0" y="3848100"/>
          <a:ext cx="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23.xml><?xml version="1.0" encoding="utf-8"?>
<xdr:wsDr xmlns:xdr="http://schemas.openxmlformats.org/drawingml/2006/spreadsheetDrawing" xmlns:a="http://schemas.openxmlformats.org/drawingml/2006/main">
  <xdr:twoCellAnchor>
    <xdr:from>
      <xdr:col>0</xdr:col>
      <xdr:colOff>0</xdr:colOff>
      <xdr:row>5</xdr:row>
      <xdr:rowOff>190500</xdr:rowOff>
    </xdr:from>
    <xdr:to>
      <xdr:col>0</xdr:col>
      <xdr:colOff>0</xdr:colOff>
      <xdr:row>6</xdr:row>
      <xdr:rowOff>95250</xdr:rowOff>
    </xdr:to>
    <xdr:sp macro="" textlink="">
      <xdr:nvSpPr>
        <xdr:cNvPr id="2" name="Rectangle 7">
          <a:extLst>
            <a:ext uri="{FF2B5EF4-FFF2-40B4-BE49-F238E27FC236}">
              <a16:creationId xmlns:a16="http://schemas.microsoft.com/office/drawing/2014/main" id="{00000000-0008-0000-1E00-000002000000}"/>
            </a:ext>
          </a:extLst>
        </xdr:cNvPr>
        <xdr:cNvSpPr>
          <a:spLocks noChangeArrowheads="1"/>
        </xdr:cNvSpPr>
      </xdr:nvSpPr>
      <xdr:spPr bwMode="auto">
        <a:xfrm>
          <a:off x="0" y="2286000"/>
          <a:ext cx="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FFFFFF" mc:Ignorable="a14" a14:legacySpreadsheetColorIndex="9"/>
              </a:solidFill>
              <a:miter lim="800000"/>
              <a:headEnd/>
              <a:tailEnd/>
            </a14:hiddenLine>
          </a:ext>
        </a:extLst>
      </xdr:spPr>
    </xdr:sp>
    <xdr:clientData/>
  </xdr:twoCellAnchor>
  <xdr:twoCellAnchor>
    <xdr:from>
      <xdr:col>0</xdr:col>
      <xdr:colOff>0</xdr:colOff>
      <xdr:row>10</xdr:row>
      <xdr:rowOff>38100</xdr:rowOff>
    </xdr:from>
    <xdr:to>
      <xdr:col>0</xdr:col>
      <xdr:colOff>0</xdr:colOff>
      <xdr:row>10</xdr:row>
      <xdr:rowOff>276225</xdr:rowOff>
    </xdr:to>
    <xdr:sp macro="" textlink="">
      <xdr:nvSpPr>
        <xdr:cNvPr id="3" name="Rectangle 22">
          <a:extLst>
            <a:ext uri="{FF2B5EF4-FFF2-40B4-BE49-F238E27FC236}">
              <a16:creationId xmlns:a16="http://schemas.microsoft.com/office/drawing/2014/main" id="{00000000-0008-0000-1E00-000003000000}"/>
            </a:ext>
          </a:extLst>
        </xdr:cNvPr>
        <xdr:cNvSpPr>
          <a:spLocks noChangeArrowheads="1"/>
        </xdr:cNvSpPr>
      </xdr:nvSpPr>
      <xdr:spPr bwMode="auto">
        <a:xfrm>
          <a:off x="0" y="3800475"/>
          <a:ext cx="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24.xml><?xml version="1.0" encoding="utf-8"?>
<xdr:wsDr xmlns:xdr="http://schemas.openxmlformats.org/drawingml/2006/spreadsheetDrawing" xmlns:a="http://schemas.openxmlformats.org/drawingml/2006/main">
  <xdr:twoCellAnchor>
    <xdr:from>
      <xdr:col>0</xdr:col>
      <xdr:colOff>0</xdr:colOff>
      <xdr:row>5</xdr:row>
      <xdr:rowOff>190500</xdr:rowOff>
    </xdr:from>
    <xdr:to>
      <xdr:col>0</xdr:col>
      <xdr:colOff>0</xdr:colOff>
      <xdr:row>6</xdr:row>
      <xdr:rowOff>95250</xdr:rowOff>
    </xdr:to>
    <xdr:sp macro="" textlink="">
      <xdr:nvSpPr>
        <xdr:cNvPr id="2" name="Rectangle 7">
          <a:extLst>
            <a:ext uri="{FF2B5EF4-FFF2-40B4-BE49-F238E27FC236}">
              <a16:creationId xmlns:a16="http://schemas.microsoft.com/office/drawing/2014/main" id="{00000000-0008-0000-1F00-000002000000}"/>
            </a:ext>
          </a:extLst>
        </xdr:cNvPr>
        <xdr:cNvSpPr>
          <a:spLocks noChangeArrowheads="1"/>
        </xdr:cNvSpPr>
      </xdr:nvSpPr>
      <xdr:spPr bwMode="auto">
        <a:xfrm>
          <a:off x="0" y="2286000"/>
          <a:ext cx="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FFFFFF" mc:Ignorable="a14" a14:legacySpreadsheetColorIndex="9"/>
              </a:solidFill>
              <a:miter lim="800000"/>
              <a:headEnd/>
              <a:tailEnd/>
            </a14:hiddenLine>
          </a:ext>
        </a:extLst>
      </xdr:spPr>
    </xdr:sp>
    <xdr:clientData/>
  </xdr:twoCellAnchor>
  <xdr:twoCellAnchor>
    <xdr:from>
      <xdr:col>0</xdr:col>
      <xdr:colOff>0</xdr:colOff>
      <xdr:row>10</xdr:row>
      <xdr:rowOff>38100</xdr:rowOff>
    </xdr:from>
    <xdr:to>
      <xdr:col>0</xdr:col>
      <xdr:colOff>0</xdr:colOff>
      <xdr:row>10</xdr:row>
      <xdr:rowOff>276225</xdr:rowOff>
    </xdr:to>
    <xdr:sp macro="" textlink="">
      <xdr:nvSpPr>
        <xdr:cNvPr id="3" name="Rectangle 22">
          <a:extLst>
            <a:ext uri="{FF2B5EF4-FFF2-40B4-BE49-F238E27FC236}">
              <a16:creationId xmlns:a16="http://schemas.microsoft.com/office/drawing/2014/main" id="{00000000-0008-0000-1F00-000003000000}"/>
            </a:ext>
          </a:extLst>
        </xdr:cNvPr>
        <xdr:cNvSpPr>
          <a:spLocks noChangeArrowheads="1"/>
        </xdr:cNvSpPr>
      </xdr:nvSpPr>
      <xdr:spPr bwMode="auto">
        <a:xfrm>
          <a:off x="0" y="3800475"/>
          <a:ext cx="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25.xml><?xml version="1.0" encoding="utf-8"?>
<xdr:wsDr xmlns:xdr="http://schemas.openxmlformats.org/drawingml/2006/spreadsheetDrawing" xmlns:a="http://schemas.openxmlformats.org/drawingml/2006/main">
  <xdr:twoCellAnchor>
    <xdr:from>
      <xdr:col>0</xdr:col>
      <xdr:colOff>0</xdr:colOff>
      <xdr:row>5</xdr:row>
      <xdr:rowOff>190500</xdr:rowOff>
    </xdr:from>
    <xdr:to>
      <xdr:col>0</xdr:col>
      <xdr:colOff>0</xdr:colOff>
      <xdr:row>6</xdr:row>
      <xdr:rowOff>95250</xdr:rowOff>
    </xdr:to>
    <xdr:sp macro="" textlink="">
      <xdr:nvSpPr>
        <xdr:cNvPr id="2" name="Rectangle 7">
          <a:extLst>
            <a:ext uri="{FF2B5EF4-FFF2-40B4-BE49-F238E27FC236}">
              <a16:creationId xmlns:a16="http://schemas.microsoft.com/office/drawing/2014/main" id="{00000000-0008-0000-2000-000002000000}"/>
            </a:ext>
          </a:extLst>
        </xdr:cNvPr>
        <xdr:cNvSpPr>
          <a:spLocks noChangeArrowheads="1"/>
        </xdr:cNvSpPr>
      </xdr:nvSpPr>
      <xdr:spPr bwMode="auto">
        <a:xfrm>
          <a:off x="0" y="2286000"/>
          <a:ext cx="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FFFFFF" mc:Ignorable="a14" a14:legacySpreadsheetColorIndex="9"/>
              </a:solidFill>
              <a:miter lim="800000"/>
              <a:headEnd/>
              <a:tailEnd/>
            </a14:hiddenLine>
          </a:ext>
        </a:extLst>
      </xdr:spPr>
    </xdr:sp>
    <xdr:clientData/>
  </xdr:twoCellAnchor>
  <xdr:twoCellAnchor>
    <xdr:from>
      <xdr:col>0</xdr:col>
      <xdr:colOff>0</xdr:colOff>
      <xdr:row>10</xdr:row>
      <xdr:rowOff>38100</xdr:rowOff>
    </xdr:from>
    <xdr:to>
      <xdr:col>0</xdr:col>
      <xdr:colOff>0</xdr:colOff>
      <xdr:row>10</xdr:row>
      <xdr:rowOff>276225</xdr:rowOff>
    </xdr:to>
    <xdr:sp macro="" textlink="">
      <xdr:nvSpPr>
        <xdr:cNvPr id="3" name="Rectangle 22">
          <a:extLst>
            <a:ext uri="{FF2B5EF4-FFF2-40B4-BE49-F238E27FC236}">
              <a16:creationId xmlns:a16="http://schemas.microsoft.com/office/drawing/2014/main" id="{00000000-0008-0000-2000-000003000000}"/>
            </a:ext>
          </a:extLst>
        </xdr:cNvPr>
        <xdr:cNvSpPr>
          <a:spLocks noChangeArrowheads="1"/>
        </xdr:cNvSpPr>
      </xdr:nvSpPr>
      <xdr:spPr bwMode="auto">
        <a:xfrm>
          <a:off x="0" y="3800475"/>
          <a:ext cx="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26.xml><?xml version="1.0" encoding="utf-8"?>
<xdr:wsDr xmlns:xdr="http://schemas.openxmlformats.org/drawingml/2006/spreadsheetDrawing" xmlns:a="http://schemas.openxmlformats.org/drawingml/2006/main">
  <xdr:twoCellAnchor>
    <xdr:from>
      <xdr:col>0</xdr:col>
      <xdr:colOff>0</xdr:colOff>
      <xdr:row>5</xdr:row>
      <xdr:rowOff>190500</xdr:rowOff>
    </xdr:from>
    <xdr:to>
      <xdr:col>0</xdr:col>
      <xdr:colOff>0</xdr:colOff>
      <xdr:row>6</xdr:row>
      <xdr:rowOff>95250</xdr:rowOff>
    </xdr:to>
    <xdr:sp macro="" textlink="">
      <xdr:nvSpPr>
        <xdr:cNvPr id="2" name="Rectangle 7">
          <a:extLst>
            <a:ext uri="{FF2B5EF4-FFF2-40B4-BE49-F238E27FC236}">
              <a16:creationId xmlns:a16="http://schemas.microsoft.com/office/drawing/2014/main" id="{00000000-0008-0000-2100-000002000000}"/>
            </a:ext>
          </a:extLst>
        </xdr:cNvPr>
        <xdr:cNvSpPr>
          <a:spLocks noChangeArrowheads="1"/>
        </xdr:cNvSpPr>
      </xdr:nvSpPr>
      <xdr:spPr bwMode="auto">
        <a:xfrm>
          <a:off x="0" y="2333625"/>
          <a:ext cx="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FFFFFF" mc:Ignorable="a14" a14:legacySpreadsheetColorIndex="9"/>
              </a:solidFill>
              <a:miter lim="800000"/>
              <a:headEnd/>
              <a:tailEnd/>
            </a14:hiddenLine>
          </a:ext>
        </a:extLst>
      </xdr:spPr>
    </xdr:sp>
    <xdr:clientData/>
  </xdr:twoCellAnchor>
  <xdr:twoCellAnchor>
    <xdr:from>
      <xdr:col>0</xdr:col>
      <xdr:colOff>0</xdr:colOff>
      <xdr:row>10</xdr:row>
      <xdr:rowOff>38100</xdr:rowOff>
    </xdr:from>
    <xdr:to>
      <xdr:col>0</xdr:col>
      <xdr:colOff>0</xdr:colOff>
      <xdr:row>10</xdr:row>
      <xdr:rowOff>276225</xdr:rowOff>
    </xdr:to>
    <xdr:sp macro="" textlink="">
      <xdr:nvSpPr>
        <xdr:cNvPr id="3" name="Rectangle 22">
          <a:extLst>
            <a:ext uri="{FF2B5EF4-FFF2-40B4-BE49-F238E27FC236}">
              <a16:creationId xmlns:a16="http://schemas.microsoft.com/office/drawing/2014/main" id="{00000000-0008-0000-2100-000003000000}"/>
            </a:ext>
          </a:extLst>
        </xdr:cNvPr>
        <xdr:cNvSpPr>
          <a:spLocks noChangeArrowheads="1"/>
        </xdr:cNvSpPr>
      </xdr:nvSpPr>
      <xdr:spPr bwMode="auto">
        <a:xfrm>
          <a:off x="0" y="3848100"/>
          <a:ext cx="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27.xml><?xml version="1.0" encoding="utf-8"?>
<xdr:wsDr xmlns:xdr="http://schemas.openxmlformats.org/drawingml/2006/spreadsheetDrawing" xmlns:a="http://schemas.openxmlformats.org/drawingml/2006/main">
  <xdr:twoCellAnchor>
    <xdr:from>
      <xdr:col>0</xdr:col>
      <xdr:colOff>0</xdr:colOff>
      <xdr:row>5</xdr:row>
      <xdr:rowOff>190500</xdr:rowOff>
    </xdr:from>
    <xdr:to>
      <xdr:col>0</xdr:col>
      <xdr:colOff>0</xdr:colOff>
      <xdr:row>6</xdr:row>
      <xdr:rowOff>95250</xdr:rowOff>
    </xdr:to>
    <xdr:sp macro="" textlink="">
      <xdr:nvSpPr>
        <xdr:cNvPr id="2" name="Rectangle 7">
          <a:extLst>
            <a:ext uri="{FF2B5EF4-FFF2-40B4-BE49-F238E27FC236}">
              <a16:creationId xmlns:a16="http://schemas.microsoft.com/office/drawing/2014/main" id="{00000000-0008-0000-2200-000002000000}"/>
            </a:ext>
          </a:extLst>
        </xdr:cNvPr>
        <xdr:cNvSpPr>
          <a:spLocks noChangeArrowheads="1"/>
        </xdr:cNvSpPr>
      </xdr:nvSpPr>
      <xdr:spPr bwMode="auto">
        <a:xfrm>
          <a:off x="0" y="2333625"/>
          <a:ext cx="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FFFFFF" mc:Ignorable="a14" a14:legacySpreadsheetColorIndex="9"/>
              </a:solidFill>
              <a:miter lim="800000"/>
              <a:headEnd/>
              <a:tailEnd/>
            </a14:hiddenLine>
          </a:ext>
        </a:extLst>
      </xdr:spPr>
    </xdr:sp>
    <xdr:clientData/>
  </xdr:twoCellAnchor>
  <xdr:twoCellAnchor>
    <xdr:from>
      <xdr:col>0</xdr:col>
      <xdr:colOff>0</xdr:colOff>
      <xdr:row>10</xdr:row>
      <xdr:rowOff>38100</xdr:rowOff>
    </xdr:from>
    <xdr:to>
      <xdr:col>0</xdr:col>
      <xdr:colOff>0</xdr:colOff>
      <xdr:row>10</xdr:row>
      <xdr:rowOff>276225</xdr:rowOff>
    </xdr:to>
    <xdr:sp macro="" textlink="">
      <xdr:nvSpPr>
        <xdr:cNvPr id="3" name="Rectangle 22">
          <a:extLst>
            <a:ext uri="{FF2B5EF4-FFF2-40B4-BE49-F238E27FC236}">
              <a16:creationId xmlns:a16="http://schemas.microsoft.com/office/drawing/2014/main" id="{00000000-0008-0000-2200-000003000000}"/>
            </a:ext>
          </a:extLst>
        </xdr:cNvPr>
        <xdr:cNvSpPr>
          <a:spLocks noChangeArrowheads="1"/>
        </xdr:cNvSpPr>
      </xdr:nvSpPr>
      <xdr:spPr bwMode="auto">
        <a:xfrm>
          <a:off x="0" y="3848100"/>
          <a:ext cx="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28.xml><?xml version="1.0" encoding="utf-8"?>
<xdr:wsDr xmlns:xdr="http://schemas.openxmlformats.org/drawingml/2006/spreadsheetDrawing" xmlns:a="http://schemas.openxmlformats.org/drawingml/2006/main">
  <xdr:twoCellAnchor>
    <xdr:from>
      <xdr:col>0</xdr:col>
      <xdr:colOff>0</xdr:colOff>
      <xdr:row>5</xdr:row>
      <xdr:rowOff>190500</xdr:rowOff>
    </xdr:from>
    <xdr:to>
      <xdr:col>0</xdr:col>
      <xdr:colOff>0</xdr:colOff>
      <xdr:row>6</xdr:row>
      <xdr:rowOff>95250</xdr:rowOff>
    </xdr:to>
    <xdr:sp macro="" textlink="">
      <xdr:nvSpPr>
        <xdr:cNvPr id="2" name="Rectangle 7">
          <a:extLst>
            <a:ext uri="{FF2B5EF4-FFF2-40B4-BE49-F238E27FC236}">
              <a16:creationId xmlns:a16="http://schemas.microsoft.com/office/drawing/2014/main" id="{00000000-0008-0000-2300-000002000000}"/>
            </a:ext>
          </a:extLst>
        </xdr:cNvPr>
        <xdr:cNvSpPr>
          <a:spLocks noChangeArrowheads="1"/>
        </xdr:cNvSpPr>
      </xdr:nvSpPr>
      <xdr:spPr bwMode="auto">
        <a:xfrm>
          <a:off x="0" y="2333625"/>
          <a:ext cx="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FFFFFF" mc:Ignorable="a14" a14:legacySpreadsheetColorIndex="9"/>
              </a:solidFill>
              <a:miter lim="800000"/>
              <a:headEnd/>
              <a:tailEnd/>
            </a14:hiddenLine>
          </a:ext>
        </a:extLst>
      </xdr:spPr>
    </xdr:sp>
    <xdr:clientData/>
  </xdr:twoCellAnchor>
  <xdr:twoCellAnchor>
    <xdr:from>
      <xdr:col>0</xdr:col>
      <xdr:colOff>0</xdr:colOff>
      <xdr:row>10</xdr:row>
      <xdr:rowOff>38100</xdr:rowOff>
    </xdr:from>
    <xdr:to>
      <xdr:col>0</xdr:col>
      <xdr:colOff>0</xdr:colOff>
      <xdr:row>10</xdr:row>
      <xdr:rowOff>276225</xdr:rowOff>
    </xdr:to>
    <xdr:sp macro="" textlink="">
      <xdr:nvSpPr>
        <xdr:cNvPr id="3" name="Rectangle 22">
          <a:extLst>
            <a:ext uri="{FF2B5EF4-FFF2-40B4-BE49-F238E27FC236}">
              <a16:creationId xmlns:a16="http://schemas.microsoft.com/office/drawing/2014/main" id="{00000000-0008-0000-2300-000003000000}"/>
            </a:ext>
          </a:extLst>
        </xdr:cNvPr>
        <xdr:cNvSpPr>
          <a:spLocks noChangeArrowheads="1"/>
        </xdr:cNvSpPr>
      </xdr:nvSpPr>
      <xdr:spPr bwMode="auto">
        <a:xfrm>
          <a:off x="0" y="3848100"/>
          <a:ext cx="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29.xml><?xml version="1.0" encoding="utf-8"?>
<xdr:wsDr xmlns:xdr="http://schemas.openxmlformats.org/drawingml/2006/spreadsheetDrawing" xmlns:a="http://schemas.openxmlformats.org/drawingml/2006/main">
  <xdr:twoCellAnchor>
    <xdr:from>
      <xdr:col>0</xdr:col>
      <xdr:colOff>0</xdr:colOff>
      <xdr:row>5</xdr:row>
      <xdr:rowOff>190500</xdr:rowOff>
    </xdr:from>
    <xdr:to>
      <xdr:col>0</xdr:col>
      <xdr:colOff>0</xdr:colOff>
      <xdr:row>6</xdr:row>
      <xdr:rowOff>95250</xdr:rowOff>
    </xdr:to>
    <xdr:sp macro="" textlink="">
      <xdr:nvSpPr>
        <xdr:cNvPr id="2" name="Rectangle 7">
          <a:extLst>
            <a:ext uri="{FF2B5EF4-FFF2-40B4-BE49-F238E27FC236}">
              <a16:creationId xmlns:a16="http://schemas.microsoft.com/office/drawing/2014/main" id="{00000000-0008-0000-2400-000002000000}"/>
            </a:ext>
          </a:extLst>
        </xdr:cNvPr>
        <xdr:cNvSpPr>
          <a:spLocks noChangeArrowheads="1"/>
        </xdr:cNvSpPr>
      </xdr:nvSpPr>
      <xdr:spPr bwMode="auto">
        <a:xfrm>
          <a:off x="0" y="2286000"/>
          <a:ext cx="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FFFFFF" mc:Ignorable="a14" a14:legacySpreadsheetColorIndex="9"/>
              </a:solidFill>
              <a:miter lim="800000"/>
              <a:headEnd/>
              <a:tailEnd/>
            </a14:hiddenLine>
          </a:ext>
        </a:extLst>
      </xdr:spPr>
    </xdr:sp>
    <xdr:clientData/>
  </xdr:twoCellAnchor>
  <xdr:twoCellAnchor>
    <xdr:from>
      <xdr:col>0</xdr:col>
      <xdr:colOff>0</xdr:colOff>
      <xdr:row>10</xdr:row>
      <xdr:rowOff>38100</xdr:rowOff>
    </xdr:from>
    <xdr:to>
      <xdr:col>0</xdr:col>
      <xdr:colOff>0</xdr:colOff>
      <xdr:row>10</xdr:row>
      <xdr:rowOff>276225</xdr:rowOff>
    </xdr:to>
    <xdr:sp macro="" textlink="">
      <xdr:nvSpPr>
        <xdr:cNvPr id="3" name="Rectangle 22">
          <a:extLst>
            <a:ext uri="{FF2B5EF4-FFF2-40B4-BE49-F238E27FC236}">
              <a16:creationId xmlns:a16="http://schemas.microsoft.com/office/drawing/2014/main" id="{00000000-0008-0000-2400-000003000000}"/>
            </a:ext>
          </a:extLst>
        </xdr:cNvPr>
        <xdr:cNvSpPr>
          <a:spLocks noChangeArrowheads="1"/>
        </xdr:cNvSpPr>
      </xdr:nvSpPr>
      <xdr:spPr bwMode="auto">
        <a:xfrm>
          <a:off x="0" y="3800475"/>
          <a:ext cx="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5</xdr:row>
      <xdr:rowOff>190500</xdr:rowOff>
    </xdr:from>
    <xdr:to>
      <xdr:col>0</xdr:col>
      <xdr:colOff>0</xdr:colOff>
      <xdr:row>6</xdr:row>
      <xdr:rowOff>95250</xdr:rowOff>
    </xdr:to>
    <xdr:sp macro="" textlink="">
      <xdr:nvSpPr>
        <xdr:cNvPr id="2" name="Rectangle 7">
          <a:extLst>
            <a:ext uri="{FF2B5EF4-FFF2-40B4-BE49-F238E27FC236}">
              <a16:creationId xmlns:a16="http://schemas.microsoft.com/office/drawing/2014/main" id="{00000000-0008-0000-1400-000002000000}"/>
            </a:ext>
          </a:extLst>
        </xdr:cNvPr>
        <xdr:cNvSpPr>
          <a:spLocks noChangeArrowheads="1"/>
        </xdr:cNvSpPr>
      </xdr:nvSpPr>
      <xdr:spPr bwMode="auto">
        <a:xfrm>
          <a:off x="0" y="2286000"/>
          <a:ext cx="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FFFFFF" mc:Ignorable="a14" a14:legacySpreadsheetColorIndex="9"/>
              </a:solidFill>
              <a:miter lim="800000"/>
              <a:headEnd/>
              <a:tailEnd/>
            </a14:hiddenLine>
          </a:ext>
        </a:extLst>
      </xdr:spPr>
    </xdr:sp>
    <xdr:clientData/>
  </xdr:twoCellAnchor>
  <xdr:twoCellAnchor>
    <xdr:from>
      <xdr:col>0</xdr:col>
      <xdr:colOff>0</xdr:colOff>
      <xdr:row>10</xdr:row>
      <xdr:rowOff>38100</xdr:rowOff>
    </xdr:from>
    <xdr:to>
      <xdr:col>0</xdr:col>
      <xdr:colOff>0</xdr:colOff>
      <xdr:row>10</xdr:row>
      <xdr:rowOff>276225</xdr:rowOff>
    </xdr:to>
    <xdr:sp macro="" textlink="">
      <xdr:nvSpPr>
        <xdr:cNvPr id="3" name="Rectangle 22">
          <a:extLst>
            <a:ext uri="{FF2B5EF4-FFF2-40B4-BE49-F238E27FC236}">
              <a16:creationId xmlns:a16="http://schemas.microsoft.com/office/drawing/2014/main" id="{00000000-0008-0000-1400-000003000000}"/>
            </a:ext>
          </a:extLst>
        </xdr:cNvPr>
        <xdr:cNvSpPr>
          <a:spLocks noChangeArrowheads="1"/>
        </xdr:cNvSpPr>
      </xdr:nvSpPr>
      <xdr:spPr bwMode="auto">
        <a:xfrm>
          <a:off x="0" y="3800475"/>
          <a:ext cx="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30.xml><?xml version="1.0" encoding="utf-8"?>
<xdr:wsDr xmlns:xdr="http://schemas.openxmlformats.org/drawingml/2006/spreadsheetDrawing" xmlns:a="http://schemas.openxmlformats.org/drawingml/2006/main">
  <xdr:twoCellAnchor>
    <xdr:from>
      <xdr:col>0</xdr:col>
      <xdr:colOff>0</xdr:colOff>
      <xdr:row>5</xdr:row>
      <xdr:rowOff>190500</xdr:rowOff>
    </xdr:from>
    <xdr:to>
      <xdr:col>0</xdr:col>
      <xdr:colOff>0</xdr:colOff>
      <xdr:row>6</xdr:row>
      <xdr:rowOff>95250</xdr:rowOff>
    </xdr:to>
    <xdr:sp macro="" textlink="">
      <xdr:nvSpPr>
        <xdr:cNvPr id="2" name="Rectangle 7">
          <a:extLst>
            <a:ext uri="{FF2B5EF4-FFF2-40B4-BE49-F238E27FC236}">
              <a16:creationId xmlns:a16="http://schemas.microsoft.com/office/drawing/2014/main" id="{00000000-0008-0000-2500-000002000000}"/>
            </a:ext>
          </a:extLst>
        </xdr:cNvPr>
        <xdr:cNvSpPr>
          <a:spLocks noChangeArrowheads="1"/>
        </xdr:cNvSpPr>
      </xdr:nvSpPr>
      <xdr:spPr bwMode="auto">
        <a:xfrm>
          <a:off x="0" y="2286000"/>
          <a:ext cx="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FFFFFF" mc:Ignorable="a14" a14:legacySpreadsheetColorIndex="9"/>
              </a:solidFill>
              <a:miter lim="800000"/>
              <a:headEnd/>
              <a:tailEnd/>
            </a14:hiddenLine>
          </a:ext>
        </a:extLst>
      </xdr:spPr>
    </xdr:sp>
    <xdr:clientData/>
  </xdr:twoCellAnchor>
  <xdr:twoCellAnchor>
    <xdr:from>
      <xdr:col>0</xdr:col>
      <xdr:colOff>0</xdr:colOff>
      <xdr:row>10</xdr:row>
      <xdr:rowOff>38100</xdr:rowOff>
    </xdr:from>
    <xdr:to>
      <xdr:col>0</xdr:col>
      <xdr:colOff>0</xdr:colOff>
      <xdr:row>10</xdr:row>
      <xdr:rowOff>276225</xdr:rowOff>
    </xdr:to>
    <xdr:sp macro="" textlink="">
      <xdr:nvSpPr>
        <xdr:cNvPr id="3" name="Rectangle 22">
          <a:extLst>
            <a:ext uri="{FF2B5EF4-FFF2-40B4-BE49-F238E27FC236}">
              <a16:creationId xmlns:a16="http://schemas.microsoft.com/office/drawing/2014/main" id="{00000000-0008-0000-2500-000003000000}"/>
            </a:ext>
          </a:extLst>
        </xdr:cNvPr>
        <xdr:cNvSpPr>
          <a:spLocks noChangeArrowheads="1"/>
        </xdr:cNvSpPr>
      </xdr:nvSpPr>
      <xdr:spPr bwMode="auto">
        <a:xfrm>
          <a:off x="0" y="3800475"/>
          <a:ext cx="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31.xml><?xml version="1.0" encoding="utf-8"?>
<xdr:wsDr xmlns:xdr="http://schemas.openxmlformats.org/drawingml/2006/spreadsheetDrawing" xmlns:a="http://schemas.openxmlformats.org/drawingml/2006/main">
  <xdr:twoCellAnchor>
    <xdr:from>
      <xdr:col>0</xdr:col>
      <xdr:colOff>0</xdr:colOff>
      <xdr:row>5</xdr:row>
      <xdr:rowOff>190500</xdr:rowOff>
    </xdr:from>
    <xdr:to>
      <xdr:col>0</xdr:col>
      <xdr:colOff>0</xdr:colOff>
      <xdr:row>6</xdr:row>
      <xdr:rowOff>95250</xdr:rowOff>
    </xdr:to>
    <xdr:sp macro="" textlink="">
      <xdr:nvSpPr>
        <xdr:cNvPr id="2" name="Rectangle 7">
          <a:extLst>
            <a:ext uri="{FF2B5EF4-FFF2-40B4-BE49-F238E27FC236}">
              <a16:creationId xmlns:a16="http://schemas.microsoft.com/office/drawing/2014/main" id="{00000000-0008-0000-2600-000002000000}"/>
            </a:ext>
          </a:extLst>
        </xdr:cNvPr>
        <xdr:cNvSpPr>
          <a:spLocks noChangeArrowheads="1"/>
        </xdr:cNvSpPr>
      </xdr:nvSpPr>
      <xdr:spPr bwMode="auto">
        <a:xfrm>
          <a:off x="0" y="2286000"/>
          <a:ext cx="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FFFFFF" mc:Ignorable="a14" a14:legacySpreadsheetColorIndex="9"/>
              </a:solidFill>
              <a:miter lim="800000"/>
              <a:headEnd/>
              <a:tailEnd/>
            </a14:hiddenLine>
          </a:ext>
        </a:extLst>
      </xdr:spPr>
    </xdr:sp>
    <xdr:clientData/>
  </xdr:twoCellAnchor>
  <xdr:twoCellAnchor>
    <xdr:from>
      <xdr:col>0</xdr:col>
      <xdr:colOff>0</xdr:colOff>
      <xdr:row>10</xdr:row>
      <xdr:rowOff>38100</xdr:rowOff>
    </xdr:from>
    <xdr:to>
      <xdr:col>0</xdr:col>
      <xdr:colOff>0</xdr:colOff>
      <xdr:row>10</xdr:row>
      <xdr:rowOff>276225</xdr:rowOff>
    </xdr:to>
    <xdr:sp macro="" textlink="">
      <xdr:nvSpPr>
        <xdr:cNvPr id="3" name="Rectangle 22">
          <a:extLst>
            <a:ext uri="{FF2B5EF4-FFF2-40B4-BE49-F238E27FC236}">
              <a16:creationId xmlns:a16="http://schemas.microsoft.com/office/drawing/2014/main" id="{00000000-0008-0000-2600-000003000000}"/>
            </a:ext>
          </a:extLst>
        </xdr:cNvPr>
        <xdr:cNvSpPr>
          <a:spLocks noChangeArrowheads="1"/>
        </xdr:cNvSpPr>
      </xdr:nvSpPr>
      <xdr:spPr bwMode="auto">
        <a:xfrm>
          <a:off x="0" y="3800475"/>
          <a:ext cx="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32.xml><?xml version="1.0" encoding="utf-8"?>
<xdr:wsDr xmlns:xdr="http://schemas.openxmlformats.org/drawingml/2006/spreadsheetDrawing" xmlns:a="http://schemas.openxmlformats.org/drawingml/2006/main">
  <xdr:twoCellAnchor>
    <xdr:from>
      <xdr:col>0</xdr:col>
      <xdr:colOff>0</xdr:colOff>
      <xdr:row>5</xdr:row>
      <xdr:rowOff>190500</xdr:rowOff>
    </xdr:from>
    <xdr:to>
      <xdr:col>0</xdr:col>
      <xdr:colOff>0</xdr:colOff>
      <xdr:row>6</xdr:row>
      <xdr:rowOff>95250</xdr:rowOff>
    </xdr:to>
    <xdr:sp macro="" textlink="">
      <xdr:nvSpPr>
        <xdr:cNvPr id="2" name="Rectangle 7">
          <a:extLst>
            <a:ext uri="{FF2B5EF4-FFF2-40B4-BE49-F238E27FC236}">
              <a16:creationId xmlns:a16="http://schemas.microsoft.com/office/drawing/2014/main" id="{00000000-0008-0000-2700-000002000000}"/>
            </a:ext>
          </a:extLst>
        </xdr:cNvPr>
        <xdr:cNvSpPr>
          <a:spLocks noChangeArrowheads="1"/>
        </xdr:cNvSpPr>
      </xdr:nvSpPr>
      <xdr:spPr bwMode="auto">
        <a:xfrm>
          <a:off x="0" y="2286000"/>
          <a:ext cx="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FFFFFF" mc:Ignorable="a14" a14:legacySpreadsheetColorIndex="9"/>
              </a:solidFill>
              <a:miter lim="800000"/>
              <a:headEnd/>
              <a:tailEnd/>
            </a14:hiddenLine>
          </a:ext>
        </a:extLst>
      </xdr:spPr>
    </xdr:sp>
    <xdr:clientData/>
  </xdr:twoCellAnchor>
  <xdr:twoCellAnchor>
    <xdr:from>
      <xdr:col>0</xdr:col>
      <xdr:colOff>0</xdr:colOff>
      <xdr:row>10</xdr:row>
      <xdr:rowOff>38100</xdr:rowOff>
    </xdr:from>
    <xdr:to>
      <xdr:col>0</xdr:col>
      <xdr:colOff>0</xdr:colOff>
      <xdr:row>10</xdr:row>
      <xdr:rowOff>276225</xdr:rowOff>
    </xdr:to>
    <xdr:sp macro="" textlink="">
      <xdr:nvSpPr>
        <xdr:cNvPr id="3" name="Rectangle 22">
          <a:extLst>
            <a:ext uri="{FF2B5EF4-FFF2-40B4-BE49-F238E27FC236}">
              <a16:creationId xmlns:a16="http://schemas.microsoft.com/office/drawing/2014/main" id="{00000000-0008-0000-2700-000003000000}"/>
            </a:ext>
          </a:extLst>
        </xdr:cNvPr>
        <xdr:cNvSpPr>
          <a:spLocks noChangeArrowheads="1"/>
        </xdr:cNvSpPr>
      </xdr:nvSpPr>
      <xdr:spPr bwMode="auto">
        <a:xfrm>
          <a:off x="0" y="3800475"/>
          <a:ext cx="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33.xml><?xml version="1.0" encoding="utf-8"?>
<xdr:wsDr xmlns:xdr="http://schemas.openxmlformats.org/drawingml/2006/spreadsheetDrawing" xmlns:a="http://schemas.openxmlformats.org/drawingml/2006/main">
  <xdr:twoCellAnchor>
    <xdr:from>
      <xdr:col>0</xdr:col>
      <xdr:colOff>0</xdr:colOff>
      <xdr:row>5</xdr:row>
      <xdr:rowOff>190500</xdr:rowOff>
    </xdr:from>
    <xdr:to>
      <xdr:col>0</xdr:col>
      <xdr:colOff>0</xdr:colOff>
      <xdr:row>6</xdr:row>
      <xdr:rowOff>95250</xdr:rowOff>
    </xdr:to>
    <xdr:sp macro="" textlink="">
      <xdr:nvSpPr>
        <xdr:cNvPr id="2" name="Rectangle 7">
          <a:extLst>
            <a:ext uri="{FF2B5EF4-FFF2-40B4-BE49-F238E27FC236}">
              <a16:creationId xmlns:a16="http://schemas.microsoft.com/office/drawing/2014/main" id="{00000000-0008-0000-2800-000002000000}"/>
            </a:ext>
          </a:extLst>
        </xdr:cNvPr>
        <xdr:cNvSpPr>
          <a:spLocks noChangeArrowheads="1"/>
        </xdr:cNvSpPr>
      </xdr:nvSpPr>
      <xdr:spPr bwMode="auto">
        <a:xfrm>
          <a:off x="0" y="2286000"/>
          <a:ext cx="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FFFFFF" mc:Ignorable="a14" a14:legacySpreadsheetColorIndex="9"/>
              </a:solidFill>
              <a:miter lim="800000"/>
              <a:headEnd/>
              <a:tailEnd/>
            </a14:hiddenLine>
          </a:ext>
        </a:extLst>
      </xdr:spPr>
    </xdr:sp>
    <xdr:clientData/>
  </xdr:twoCellAnchor>
  <xdr:twoCellAnchor>
    <xdr:from>
      <xdr:col>0</xdr:col>
      <xdr:colOff>0</xdr:colOff>
      <xdr:row>10</xdr:row>
      <xdr:rowOff>38100</xdr:rowOff>
    </xdr:from>
    <xdr:to>
      <xdr:col>0</xdr:col>
      <xdr:colOff>0</xdr:colOff>
      <xdr:row>10</xdr:row>
      <xdr:rowOff>276225</xdr:rowOff>
    </xdr:to>
    <xdr:sp macro="" textlink="">
      <xdr:nvSpPr>
        <xdr:cNvPr id="3" name="Rectangle 22">
          <a:extLst>
            <a:ext uri="{FF2B5EF4-FFF2-40B4-BE49-F238E27FC236}">
              <a16:creationId xmlns:a16="http://schemas.microsoft.com/office/drawing/2014/main" id="{00000000-0008-0000-2800-000003000000}"/>
            </a:ext>
          </a:extLst>
        </xdr:cNvPr>
        <xdr:cNvSpPr>
          <a:spLocks noChangeArrowheads="1"/>
        </xdr:cNvSpPr>
      </xdr:nvSpPr>
      <xdr:spPr bwMode="auto">
        <a:xfrm>
          <a:off x="0" y="3800475"/>
          <a:ext cx="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34.xml><?xml version="1.0" encoding="utf-8"?>
<xdr:wsDr xmlns:xdr="http://schemas.openxmlformats.org/drawingml/2006/spreadsheetDrawing" xmlns:a="http://schemas.openxmlformats.org/drawingml/2006/main">
  <xdr:twoCellAnchor>
    <xdr:from>
      <xdr:col>0</xdr:col>
      <xdr:colOff>0</xdr:colOff>
      <xdr:row>5</xdr:row>
      <xdr:rowOff>190500</xdr:rowOff>
    </xdr:from>
    <xdr:to>
      <xdr:col>0</xdr:col>
      <xdr:colOff>0</xdr:colOff>
      <xdr:row>6</xdr:row>
      <xdr:rowOff>95250</xdr:rowOff>
    </xdr:to>
    <xdr:sp macro="" textlink="">
      <xdr:nvSpPr>
        <xdr:cNvPr id="2" name="Rectangle 7">
          <a:extLst>
            <a:ext uri="{FF2B5EF4-FFF2-40B4-BE49-F238E27FC236}">
              <a16:creationId xmlns:a16="http://schemas.microsoft.com/office/drawing/2014/main" id="{00000000-0008-0000-2900-000002000000}"/>
            </a:ext>
          </a:extLst>
        </xdr:cNvPr>
        <xdr:cNvSpPr>
          <a:spLocks noChangeArrowheads="1"/>
        </xdr:cNvSpPr>
      </xdr:nvSpPr>
      <xdr:spPr bwMode="auto">
        <a:xfrm>
          <a:off x="0" y="2286000"/>
          <a:ext cx="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FFFFFF" mc:Ignorable="a14" a14:legacySpreadsheetColorIndex="9"/>
              </a:solidFill>
              <a:miter lim="800000"/>
              <a:headEnd/>
              <a:tailEnd/>
            </a14:hiddenLine>
          </a:ext>
        </a:extLst>
      </xdr:spPr>
    </xdr:sp>
    <xdr:clientData/>
  </xdr:twoCellAnchor>
  <xdr:twoCellAnchor>
    <xdr:from>
      <xdr:col>0</xdr:col>
      <xdr:colOff>0</xdr:colOff>
      <xdr:row>10</xdr:row>
      <xdr:rowOff>38100</xdr:rowOff>
    </xdr:from>
    <xdr:to>
      <xdr:col>0</xdr:col>
      <xdr:colOff>0</xdr:colOff>
      <xdr:row>10</xdr:row>
      <xdr:rowOff>276225</xdr:rowOff>
    </xdr:to>
    <xdr:sp macro="" textlink="">
      <xdr:nvSpPr>
        <xdr:cNvPr id="3" name="Rectangle 22">
          <a:extLst>
            <a:ext uri="{FF2B5EF4-FFF2-40B4-BE49-F238E27FC236}">
              <a16:creationId xmlns:a16="http://schemas.microsoft.com/office/drawing/2014/main" id="{00000000-0008-0000-2900-000003000000}"/>
            </a:ext>
          </a:extLst>
        </xdr:cNvPr>
        <xdr:cNvSpPr>
          <a:spLocks noChangeArrowheads="1"/>
        </xdr:cNvSpPr>
      </xdr:nvSpPr>
      <xdr:spPr bwMode="auto">
        <a:xfrm>
          <a:off x="0" y="3800475"/>
          <a:ext cx="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35.xml><?xml version="1.0" encoding="utf-8"?>
<xdr:wsDr xmlns:xdr="http://schemas.openxmlformats.org/drawingml/2006/spreadsheetDrawing" xmlns:a="http://schemas.openxmlformats.org/drawingml/2006/main">
  <xdr:twoCellAnchor>
    <xdr:from>
      <xdr:col>0</xdr:col>
      <xdr:colOff>0</xdr:colOff>
      <xdr:row>5</xdr:row>
      <xdr:rowOff>190500</xdr:rowOff>
    </xdr:from>
    <xdr:to>
      <xdr:col>0</xdr:col>
      <xdr:colOff>0</xdr:colOff>
      <xdr:row>6</xdr:row>
      <xdr:rowOff>95250</xdr:rowOff>
    </xdr:to>
    <xdr:sp macro="" textlink="">
      <xdr:nvSpPr>
        <xdr:cNvPr id="2" name="Rectangle 7">
          <a:extLst>
            <a:ext uri="{FF2B5EF4-FFF2-40B4-BE49-F238E27FC236}">
              <a16:creationId xmlns:a16="http://schemas.microsoft.com/office/drawing/2014/main" id="{00000000-0008-0000-2A00-000002000000}"/>
            </a:ext>
          </a:extLst>
        </xdr:cNvPr>
        <xdr:cNvSpPr>
          <a:spLocks noChangeArrowheads="1"/>
        </xdr:cNvSpPr>
      </xdr:nvSpPr>
      <xdr:spPr bwMode="auto">
        <a:xfrm>
          <a:off x="0" y="2286000"/>
          <a:ext cx="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FFFFFF" mc:Ignorable="a14" a14:legacySpreadsheetColorIndex="9"/>
              </a:solidFill>
              <a:miter lim="800000"/>
              <a:headEnd/>
              <a:tailEnd/>
            </a14:hiddenLine>
          </a:ext>
        </a:extLst>
      </xdr:spPr>
    </xdr:sp>
    <xdr:clientData/>
  </xdr:twoCellAnchor>
  <xdr:twoCellAnchor>
    <xdr:from>
      <xdr:col>0</xdr:col>
      <xdr:colOff>0</xdr:colOff>
      <xdr:row>10</xdr:row>
      <xdr:rowOff>38100</xdr:rowOff>
    </xdr:from>
    <xdr:to>
      <xdr:col>0</xdr:col>
      <xdr:colOff>0</xdr:colOff>
      <xdr:row>10</xdr:row>
      <xdr:rowOff>276225</xdr:rowOff>
    </xdr:to>
    <xdr:sp macro="" textlink="">
      <xdr:nvSpPr>
        <xdr:cNvPr id="3" name="Rectangle 22">
          <a:extLst>
            <a:ext uri="{FF2B5EF4-FFF2-40B4-BE49-F238E27FC236}">
              <a16:creationId xmlns:a16="http://schemas.microsoft.com/office/drawing/2014/main" id="{00000000-0008-0000-2A00-000003000000}"/>
            </a:ext>
          </a:extLst>
        </xdr:cNvPr>
        <xdr:cNvSpPr>
          <a:spLocks noChangeArrowheads="1"/>
        </xdr:cNvSpPr>
      </xdr:nvSpPr>
      <xdr:spPr bwMode="auto">
        <a:xfrm>
          <a:off x="0" y="3800475"/>
          <a:ext cx="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36.xml><?xml version="1.0" encoding="utf-8"?>
<xdr:wsDr xmlns:xdr="http://schemas.openxmlformats.org/drawingml/2006/spreadsheetDrawing" xmlns:a="http://schemas.openxmlformats.org/drawingml/2006/main">
  <xdr:twoCellAnchor>
    <xdr:from>
      <xdr:col>0</xdr:col>
      <xdr:colOff>0</xdr:colOff>
      <xdr:row>5</xdr:row>
      <xdr:rowOff>190500</xdr:rowOff>
    </xdr:from>
    <xdr:to>
      <xdr:col>0</xdr:col>
      <xdr:colOff>0</xdr:colOff>
      <xdr:row>6</xdr:row>
      <xdr:rowOff>95250</xdr:rowOff>
    </xdr:to>
    <xdr:sp macro="" textlink="">
      <xdr:nvSpPr>
        <xdr:cNvPr id="2" name="Rectangle 7">
          <a:extLst>
            <a:ext uri="{FF2B5EF4-FFF2-40B4-BE49-F238E27FC236}">
              <a16:creationId xmlns:a16="http://schemas.microsoft.com/office/drawing/2014/main" id="{00000000-0008-0000-2B00-000002000000}"/>
            </a:ext>
          </a:extLst>
        </xdr:cNvPr>
        <xdr:cNvSpPr>
          <a:spLocks noChangeArrowheads="1"/>
        </xdr:cNvSpPr>
      </xdr:nvSpPr>
      <xdr:spPr bwMode="auto">
        <a:xfrm>
          <a:off x="0" y="2286000"/>
          <a:ext cx="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FFFFFF" mc:Ignorable="a14" a14:legacySpreadsheetColorIndex="9"/>
              </a:solidFill>
              <a:miter lim="800000"/>
              <a:headEnd/>
              <a:tailEnd/>
            </a14:hiddenLine>
          </a:ext>
        </a:extLst>
      </xdr:spPr>
    </xdr:sp>
    <xdr:clientData/>
  </xdr:twoCellAnchor>
  <xdr:twoCellAnchor>
    <xdr:from>
      <xdr:col>0</xdr:col>
      <xdr:colOff>0</xdr:colOff>
      <xdr:row>10</xdr:row>
      <xdr:rowOff>38100</xdr:rowOff>
    </xdr:from>
    <xdr:to>
      <xdr:col>0</xdr:col>
      <xdr:colOff>0</xdr:colOff>
      <xdr:row>10</xdr:row>
      <xdr:rowOff>276225</xdr:rowOff>
    </xdr:to>
    <xdr:sp macro="" textlink="">
      <xdr:nvSpPr>
        <xdr:cNvPr id="3" name="Rectangle 22">
          <a:extLst>
            <a:ext uri="{FF2B5EF4-FFF2-40B4-BE49-F238E27FC236}">
              <a16:creationId xmlns:a16="http://schemas.microsoft.com/office/drawing/2014/main" id="{00000000-0008-0000-2B00-000003000000}"/>
            </a:ext>
          </a:extLst>
        </xdr:cNvPr>
        <xdr:cNvSpPr>
          <a:spLocks noChangeArrowheads="1"/>
        </xdr:cNvSpPr>
      </xdr:nvSpPr>
      <xdr:spPr bwMode="auto">
        <a:xfrm>
          <a:off x="0" y="3800475"/>
          <a:ext cx="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37.xml><?xml version="1.0" encoding="utf-8"?>
<xdr:wsDr xmlns:xdr="http://schemas.openxmlformats.org/drawingml/2006/spreadsheetDrawing" xmlns:a="http://schemas.openxmlformats.org/drawingml/2006/main">
  <xdr:twoCellAnchor>
    <xdr:from>
      <xdr:col>0</xdr:col>
      <xdr:colOff>0</xdr:colOff>
      <xdr:row>5</xdr:row>
      <xdr:rowOff>190500</xdr:rowOff>
    </xdr:from>
    <xdr:to>
      <xdr:col>0</xdr:col>
      <xdr:colOff>0</xdr:colOff>
      <xdr:row>6</xdr:row>
      <xdr:rowOff>95250</xdr:rowOff>
    </xdr:to>
    <xdr:sp macro="" textlink="">
      <xdr:nvSpPr>
        <xdr:cNvPr id="2" name="Rectangle 7">
          <a:extLst>
            <a:ext uri="{FF2B5EF4-FFF2-40B4-BE49-F238E27FC236}">
              <a16:creationId xmlns:a16="http://schemas.microsoft.com/office/drawing/2014/main" id="{00000000-0008-0000-2C00-000002000000}"/>
            </a:ext>
          </a:extLst>
        </xdr:cNvPr>
        <xdr:cNvSpPr>
          <a:spLocks noChangeArrowheads="1"/>
        </xdr:cNvSpPr>
      </xdr:nvSpPr>
      <xdr:spPr bwMode="auto">
        <a:xfrm>
          <a:off x="0" y="2286000"/>
          <a:ext cx="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FFFFFF" mc:Ignorable="a14" a14:legacySpreadsheetColorIndex="9"/>
              </a:solidFill>
              <a:miter lim="800000"/>
              <a:headEnd/>
              <a:tailEnd/>
            </a14:hiddenLine>
          </a:ext>
        </a:extLst>
      </xdr:spPr>
    </xdr:sp>
    <xdr:clientData/>
  </xdr:twoCellAnchor>
  <xdr:twoCellAnchor>
    <xdr:from>
      <xdr:col>0</xdr:col>
      <xdr:colOff>0</xdr:colOff>
      <xdr:row>10</xdr:row>
      <xdr:rowOff>38100</xdr:rowOff>
    </xdr:from>
    <xdr:to>
      <xdr:col>0</xdr:col>
      <xdr:colOff>0</xdr:colOff>
      <xdr:row>10</xdr:row>
      <xdr:rowOff>276225</xdr:rowOff>
    </xdr:to>
    <xdr:sp macro="" textlink="">
      <xdr:nvSpPr>
        <xdr:cNvPr id="3" name="Rectangle 22">
          <a:extLst>
            <a:ext uri="{FF2B5EF4-FFF2-40B4-BE49-F238E27FC236}">
              <a16:creationId xmlns:a16="http://schemas.microsoft.com/office/drawing/2014/main" id="{00000000-0008-0000-2C00-000003000000}"/>
            </a:ext>
          </a:extLst>
        </xdr:cNvPr>
        <xdr:cNvSpPr>
          <a:spLocks noChangeArrowheads="1"/>
        </xdr:cNvSpPr>
      </xdr:nvSpPr>
      <xdr:spPr bwMode="auto">
        <a:xfrm>
          <a:off x="0" y="3800475"/>
          <a:ext cx="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38.xml><?xml version="1.0" encoding="utf-8"?>
<xdr:wsDr xmlns:xdr="http://schemas.openxmlformats.org/drawingml/2006/spreadsheetDrawing" xmlns:a="http://schemas.openxmlformats.org/drawingml/2006/main">
  <xdr:twoCellAnchor>
    <xdr:from>
      <xdr:col>0</xdr:col>
      <xdr:colOff>0</xdr:colOff>
      <xdr:row>5</xdr:row>
      <xdr:rowOff>190500</xdr:rowOff>
    </xdr:from>
    <xdr:to>
      <xdr:col>0</xdr:col>
      <xdr:colOff>0</xdr:colOff>
      <xdr:row>6</xdr:row>
      <xdr:rowOff>95250</xdr:rowOff>
    </xdr:to>
    <xdr:sp macro="" textlink="">
      <xdr:nvSpPr>
        <xdr:cNvPr id="2" name="Rectangle 7">
          <a:extLst>
            <a:ext uri="{FF2B5EF4-FFF2-40B4-BE49-F238E27FC236}">
              <a16:creationId xmlns:a16="http://schemas.microsoft.com/office/drawing/2014/main" id="{00000000-0008-0000-2D00-000002000000}"/>
            </a:ext>
          </a:extLst>
        </xdr:cNvPr>
        <xdr:cNvSpPr>
          <a:spLocks noChangeArrowheads="1"/>
        </xdr:cNvSpPr>
      </xdr:nvSpPr>
      <xdr:spPr bwMode="auto">
        <a:xfrm>
          <a:off x="0" y="2286000"/>
          <a:ext cx="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FFFFFF" mc:Ignorable="a14" a14:legacySpreadsheetColorIndex="9"/>
              </a:solidFill>
              <a:miter lim="800000"/>
              <a:headEnd/>
              <a:tailEnd/>
            </a14:hiddenLine>
          </a:ext>
        </a:extLst>
      </xdr:spPr>
    </xdr:sp>
    <xdr:clientData/>
  </xdr:twoCellAnchor>
  <xdr:twoCellAnchor>
    <xdr:from>
      <xdr:col>0</xdr:col>
      <xdr:colOff>0</xdr:colOff>
      <xdr:row>10</xdr:row>
      <xdr:rowOff>38100</xdr:rowOff>
    </xdr:from>
    <xdr:to>
      <xdr:col>0</xdr:col>
      <xdr:colOff>0</xdr:colOff>
      <xdr:row>10</xdr:row>
      <xdr:rowOff>276225</xdr:rowOff>
    </xdr:to>
    <xdr:sp macro="" textlink="">
      <xdr:nvSpPr>
        <xdr:cNvPr id="3" name="Rectangle 22">
          <a:extLst>
            <a:ext uri="{FF2B5EF4-FFF2-40B4-BE49-F238E27FC236}">
              <a16:creationId xmlns:a16="http://schemas.microsoft.com/office/drawing/2014/main" id="{00000000-0008-0000-2D00-000003000000}"/>
            </a:ext>
          </a:extLst>
        </xdr:cNvPr>
        <xdr:cNvSpPr>
          <a:spLocks noChangeArrowheads="1"/>
        </xdr:cNvSpPr>
      </xdr:nvSpPr>
      <xdr:spPr bwMode="auto">
        <a:xfrm>
          <a:off x="0" y="3800475"/>
          <a:ext cx="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39.xml><?xml version="1.0" encoding="utf-8"?>
<xdr:wsDr xmlns:xdr="http://schemas.openxmlformats.org/drawingml/2006/spreadsheetDrawing" xmlns:a="http://schemas.openxmlformats.org/drawingml/2006/main">
  <xdr:twoCellAnchor>
    <xdr:from>
      <xdr:col>0</xdr:col>
      <xdr:colOff>0</xdr:colOff>
      <xdr:row>5</xdr:row>
      <xdr:rowOff>190500</xdr:rowOff>
    </xdr:from>
    <xdr:to>
      <xdr:col>0</xdr:col>
      <xdr:colOff>0</xdr:colOff>
      <xdr:row>6</xdr:row>
      <xdr:rowOff>95250</xdr:rowOff>
    </xdr:to>
    <xdr:sp macro="" textlink="">
      <xdr:nvSpPr>
        <xdr:cNvPr id="2" name="Rectangle 7">
          <a:extLst>
            <a:ext uri="{FF2B5EF4-FFF2-40B4-BE49-F238E27FC236}">
              <a16:creationId xmlns:a16="http://schemas.microsoft.com/office/drawing/2014/main" id="{00000000-0008-0000-2E00-000002000000}"/>
            </a:ext>
          </a:extLst>
        </xdr:cNvPr>
        <xdr:cNvSpPr>
          <a:spLocks noChangeArrowheads="1"/>
        </xdr:cNvSpPr>
      </xdr:nvSpPr>
      <xdr:spPr bwMode="auto">
        <a:xfrm>
          <a:off x="0" y="2286000"/>
          <a:ext cx="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FFFFFF" mc:Ignorable="a14" a14:legacySpreadsheetColorIndex="9"/>
              </a:solidFill>
              <a:miter lim="800000"/>
              <a:headEnd/>
              <a:tailEnd/>
            </a14:hiddenLine>
          </a:ext>
        </a:extLst>
      </xdr:spPr>
    </xdr:sp>
    <xdr:clientData/>
  </xdr:twoCellAnchor>
  <xdr:twoCellAnchor>
    <xdr:from>
      <xdr:col>0</xdr:col>
      <xdr:colOff>0</xdr:colOff>
      <xdr:row>10</xdr:row>
      <xdr:rowOff>38100</xdr:rowOff>
    </xdr:from>
    <xdr:to>
      <xdr:col>0</xdr:col>
      <xdr:colOff>0</xdr:colOff>
      <xdr:row>10</xdr:row>
      <xdr:rowOff>276225</xdr:rowOff>
    </xdr:to>
    <xdr:sp macro="" textlink="">
      <xdr:nvSpPr>
        <xdr:cNvPr id="3" name="Rectangle 22">
          <a:extLst>
            <a:ext uri="{FF2B5EF4-FFF2-40B4-BE49-F238E27FC236}">
              <a16:creationId xmlns:a16="http://schemas.microsoft.com/office/drawing/2014/main" id="{00000000-0008-0000-2E00-000003000000}"/>
            </a:ext>
          </a:extLst>
        </xdr:cNvPr>
        <xdr:cNvSpPr>
          <a:spLocks noChangeArrowheads="1"/>
        </xdr:cNvSpPr>
      </xdr:nvSpPr>
      <xdr:spPr bwMode="auto">
        <a:xfrm>
          <a:off x="0" y="3800475"/>
          <a:ext cx="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5</xdr:row>
      <xdr:rowOff>190500</xdr:rowOff>
    </xdr:from>
    <xdr:to>
      <xdr:col>0</xdr:col>
      <xdr:colOff>0</xdr:colOff>
      <xdr:row>6</xdr:row>
      <xdr:rowOff>95250</xdr:rowOff>
    </xdr:to>
    <xdr:sp macro="" textlink="">
      <xdr:nvSpPr>
        <xdr:cNvPr id="61495" name="Rectangle 7">
          <a:extLst>
            <a:ext uri="{FF2B5EF4-FFF2-40B4-BE49-F238E27FC236}">
              <a16:creationId xmlns:a16="http://schemas.microsoft.com/office/drawing/2014/main" id="{00000000-0008-0000-0200-000037F00000}"/>
            </a:ext>
          </a:extLst>
        </xdr:cNvPr>
        <xdr:cNvSpPr>
          <a:spLocks noChangeArrowheads="1"/>
        </xdr:cNvSpPr>
      </xdr:nvSpPr>
      <xdr:spPr bwMode="auto">
        <a:xfrm>
          <a:off x="0" y="2333625"/>
          <a:ext cx="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FFFFFF" mc:Ignorable="a14" a14:legacySpreadsheetColorIndex="9"/>
              </a:solidFill>
              <a:miter lim="800000"/>
              <a:headEnd/>
              <a:tailEnd/>
            </a14:hiddenLine>
          </a:ext>
        </a:extLst>
      </xdr:spPr>
    </xdr:sp>
    <xdr:clientData/>
  </xdr:twoCellAnchor>
  <xdr:twoCellAnchor>
    <xdr:from>
      <xdr:col>0</xdr:col>
      <xdr:colOff>0</xdr:colOff>
      <xdr:row>10</xdr:row>
      <xdr:rowOff>38100</xdr:rowOff>
    </xdr:from>
    <xdr:to>
      <xdr:col>0</xdr:col>
      <xdr:colOff>0</xdr:colOff>
      <xdr:row>10</xdr:row>
      <xdr:rowOff>276225</xdr:rowOff>
    </xdr:to>
    <xdr:sp macro="" textlink="">
      <xdr:nvSpPr>
        <xdr:cNvPr id="61496" name="Rectangle 22">
          <a:extLst>
            <a:ext uri="{FF2B5EF4-FFF2-40B4-BE49-F238E27FC236}">
              <a16:creationId xmlns:a16="http://schemas.microsoft.com/office/drawing/2014/main" id="{00000000-0008-0000-0200-000038F00000}"/>
            </a:ext>
          </a:extLst>
        </xdr:cNvPr>
        <xdr:cNvSpPr>
          <a:spLocks noChangeArrowheads="1"/>
        </xdr:cNvSpPr>
      </xdr:nvSpPr>
      <xdr:spPr bwMode="auto">
        <a:xfrm>
          <a:off x="0" y="3848100"/>
          <a:ext cx="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40.xml><?xml version="1.0" encoding="utf-8"?>
<xdr:wsDr xmlns:xdr="http://schemas.openxmlformats.org/drawingml/2006/spreadsheetDrawing" xmlns:a="http://schemas.openxmlformats.org/drawingml/2006/main">
  <xdr:twoCellAnchor>
    <xdr:from>
      <xdr:col>0</xdr:col>
      <xdr:colOff>0</xdr:colOff>
      <xdr:row>5</xdr:row>
      <xdr:rowOff>190500</xdr:rowOff>
    </xdr:from>
    <xdr:to>
      <xdr:col>0</xdr:col>
      <xdr:colOff>0</xdr:colOff>
      <xdr:row>6</xdr:row>
      <xdr:rowOff>95250</xdr:rowOff>
    </xdr:to>
    <xdr:sp macro="" textlink="">
      <xdr:nvSpPr>
        <xdr:cNvPr id="2" name="Rectangle 7">
          <a:extLst>
            <a:ext uri="{FF2B5EF4-FFF2-40B4-BE49-F238E27FC236}">
              <a16:creationId xmlns:a16="http://schemas.microsoft.com/office/drawing/2014/main" id="{00000000-0008-0000-2F00-000002000000}"/>
            </a:ext>
          </a:extLst>
        </xdr:cNvPr>
        <xdr:cNvSpPr>
          <a:spLocks noChangeArrowheads="1"/>
        </xdr:cNvSpPr>
      </xdr:nvSpPr>
      <xdr:spPr bwMode="auto">
        <a:xfrm>
          <a:off x="0" y="2286000"/>
          <a:ext cx="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FFFFFF" mc:Ignorable="a14" a14:legacySpreadsheetColorIndex="9"/>
              </a:solidFill>
              <a:miter lim="800000"/>
              <a:headEnd/>
              <a:tailEnd/>
            </a14:hiddenLine>
          </a:ext>
        </a:extLst>
      </xdr:spPr>
    </xdr:sp>
    <xdr:clientData/>
  </xdr:twoCellAnchor>
  <xdr:twoCellAnchor>
    <xdr:from>
      <xdr:col>0</xdr:col>
      <xdr:colOff>0</xdr:colOff>
      <xdr:row>10</xdr:row>
      <xdr:rowOff>38100</xdr:rowOff>
    </xdr:from>
    <xdr:to>
      <xdr:col>0</xdr:col>
      <xdr:colOff>0</xdr:colOff>
      <xdr:row>10</xdr:row>
      <xdr:rowOff>276225</xdr:rowOff>
    </xdr:to>
    <xdr:sp macro="" textlink="">
      <xdr:nvSpPr>
        <xdr:cNvPr id="3" name="Rectangle 22">
          <a:extLst>
            <a:ext uri="{FF2B5EF4-FFF2-40B4-BE49-F238E27FC236}">
              <a16:creationId xmlns:a16="http://schemas.microsoft.com/office/drawing/2014/main" id="{00000000-0008-0000-2F00-000003000000}"/>
            </a:ext>
          </a:extLst>
        </xdr:cNvPr>
        <xdr:cNvSpPr>
          <a:spLocks noChangeArrowheads="1"/>
        </xdr:cNvSpPr>
      </xdr:nvSpPr>
      <xdr:spPr bwMode="auto">
        <a:xfrm>
          <a:off x="0" y="3800475"/>
          <a:ext cx="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41.xml><?xml version="1.0" encoding="utf-8"?>
<xdr:wsDr xmlns:xdr="http://schemas.openxmlformats.org/drawingml/2006/spreadsheetDrawing" xmlns:a="http://schemas.openxmlformats.org/drawingml/2006/main">
  <xdr:twoCellAnchor>
    <xdr:from>
      <xdr:col>0</xdr:col>
      <xdr:colOff>0</xdr:colOff>
      <xdr:row>5</xdr:row>
      <xdr:rowOff>190500</xdr:rowOff>
    </xdr:from>
    <xdr:to>
      <xdr:col>0</xdr:col>
      <xdr:colOff>0</xdr:colOff>
      <xdr:row>6</xdr:row>
      <xdr:rowOff>95250</xdr:rowOff>
    </xdr:to>
    <xdr:sp macro="" textlink="">
      <xdr:nvSpPr>
        <xdr:cNvPr id="2" name="Rectangle 7">
          <a:extLst>
            <a:ext uri="{FF2B5EF4-FFF2-40B4-BE49-F238E27FC236}">
              <a16:creationId xmlns:a16="http://schemas.microsoft.com/office/drawing/2014/main" id="{00000000-0008-0000-3000-000002000000}"/>
            </a:ext>
          </a:extLst>
        </xdr:cNvPr>
        <xdr:cNvSpPr>
          <a:spLocks noChangeArrowheads="1"/>
        </xdr:cNvSpPr>
      </xdr:nvSpPr>
      <xdr:spPr bwMode="auto">
        <a:xfrm>
          <a:off x="0" y="2286000"/>
          <a:ext cx="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FFFFFF" mc:Ignorable="a14" a14:legacySpreadsheetColorIndex="9"/>
              </a:solidFill>
              <a:miter lim="800000"/>
              <a:headEnd/>
              <a:tailEnd/>
            </a14:hiddenLine>
          </a:ext>
        </a:extLst>
      </xdr:spPr>
    </xdr:sp>
    <xdr:clientData/>
  </xdr:twoCellAnchor>
  <xdr:twoCellAnchor>
    <xdr:from>
      <xdr:col>0</xdr:col>
      <xdr:colOff>0</xdr:colOff>
      <xdr:row>10</xdr:row>
      <xdr:rowOff>38100</xdr:rowOff>
    </xdr:from>
    <xdr:to>
      <xdr:col>0</xdr:col>
      <xdr:colOff>0</xdr:colOff>
      <xdr:row>10</xdr:row>
      <xdr:rowOff>276225</xdr:rowOff>
    </xdr:to>
    <xdr:sp macro="" textlink="">
      <xdr:nvSpPr>
        <xdr:cNvPr id="3" name="Rectangle 22">
          <a:extLst>
            <a:ext uri="{FF2B5EF4-FFF2-40B4-BE49-F238E27FC236}">
              <a16:creationId xmlns:a16="http://schemas.microsoft.com/office/drawing/2014/main" id="{00000000-0008-0000-3000-000003000000}"/>
            </a:ext>
          </a:extLst>
        </xdr:cNvPr>
        <xdr:cNvSpPr>
          <a:spLocks noChangeArrowheads="1"/>
        </xdr:cNvSpPr>
      </xdr:nvSpPr>
      <xdr:spPr bwMode="auto">
        <a:xfrm>
          <a:off x="0" y="3800475"/>
          <a:ext cx="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42.xml><?xml version="1.0" encoding="utf-8"?>
<xdr:wsDr xmlns:xdr="http://schemas.openxmlformats.org/drawingml/2006/spreadsheetDrawing" xmlns:a="http://schemas.openxmlformats.org/drawingml/2006/main">
  <xdr:twoCellAnchor>
    <xdr:from>
      <xdr:col>0</xdr:col>
      <xdr:colOff>0</xdr:colOff>
      <xdr:row>5</xdr:row>
      <xdr:rowOff>190500</xdr:rowOff>
    </xdr:from>
    <xdr:to>
      <xdr:col>0</xdr:col>
      <xdr:colOff>0</xdr:colOff>
      <xdr:row>6</xdr:row>
      <xdr:rowOff>95250</xdr:rowOff>
    </xdr:to>
    <xdr:sp macro="" textlink="">
      <xdr:nvSpPr>
        <xdr:cNvPr id="2" name="Rectangle 7">
          <a:extLst>
            <a:ext uri="{FF2B5EF4-FFF2-40B4-BE49-F238E27FC236}">
              <a16:creationId xmlns:a16="http://schemas.microsoft.com/office/drawing/2014/main" id="{00000000-0008-0000-3100-000002000000}"/>
            </a:ext>
          </a:extLst>
        </xdr:cNvPr>
        <xdr:cNvSpPr>
          <a:spLocks noChangeArrowheads="1"/>
        </xdr:cNvSpPr>
      </xdr:nvSpPr>
      <xdr:spPr bwMode="auto">
        <a:xfrm>
          <a:off x="0" y="2286000"/>
          <a:ext cx="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FFFFFF" mc:Ignorable="a14" a14:legacySpreadsheetColorIndex="9"/>
              </a:solidFill>
              <a:miter lim="800000"/>
              <a:headEnd/>
              <a:tailEnd/>
            </a14:hiddenLine>
          </a:ext>
        </a:extLst>
      </xdr:spPr>
    </xdr:sp>
    <xdr:clientData/>
  </xdr:twoCellAnchor>
  <xdr:twoCellAnchor>
    <xdr:from>
      <xdr:col>0</xdr:col>
      <xdr:colOff>0</xdr:colOff>
      <xdr:row>10</xdr:row>
      <xdr:rowOff>38100</xdr:rowOff>
    </xdr:from>
    <xdr:to>
      <xdr:col>0</xdr:col>
      <xdr:colOff>0</xdr:colOff>
      <xdr:row>10</xdr:row>
      <xdr:rowOff>276225</xdr:rowOff>
    </xdr:to>
    <xdr:sp macro="" textlink="">
      <xdr:nvSpPr>
        <xdr:cNvPr id="3" name="Rectangle 22">
          <a:extLst>
            <a:ext uri="{FF2B5EF4-FFF2-40B4-BE49-F238E27FC236}">
              <a16:creationId xmlns:a16="http://schemas.microsoft.com/office/drawing/2014/main" id="{00000000-0008-0000-3100-000003000000}"/>
            </a:ext>
          </a:extLst>
        </xdr:cNvPr>
        <xdr:cNvSpPr>
          <a:spLocks noChangeArrowheads="1"/>
        </xdr:cNvSpPr>
      </xdr:nvSpPr>
      <xdr:spPr bwMode="auto">
        <a:xfrm>
          <a:off x="0" y="3800475"/>
          <a:ext cx="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43.xml><?xml version="1.0" encoding="utf-8"?>
<xdr:wsDr xmlns:xdr="http://schemas.openxmlformats.org/drawingml/2006/spreadsheetDrawing" xmlns:a="http://schemas.openxmlformats.org/drawingml/2006/main">
  <xdr:twoCellAnchor>
    <xdr:from>
      <xdr:col>0</xdr:col>
      <xdr:colOff>0</xdr:colOff>
      <xdr:row>5</xdr:row>
      <xdr:rowOff>190500</xdr:rowOff>
    </xdr:from>
    <xdr:to>
      <xdr:col>0</xdr:col>
      <xdr:colOff>0</xdr:colOff>
      <xdr:row>6</xdr:row>
      <xdr:rowOff>95250</xdr:rowOff>
    </xdr:to>
    <xdr:sp macro="" textlink="">
      <xdr:nvSpPr>
        <xdr:cNvPr id="2" name="Rectangle 7">
          <a:extLst>
            <a:ext uri="{FF2B5EF4-FFF2-40B4-BE49-F238E27FC236}">
              <a16:creationId xmlns:a16="http://schemas.microsoft.com/office/drawing/2014/main" id="{00000000-0008-0000-3200-000002000000}"/>
            </a:ext>
          </a:extLst>
        </xdr:cNvPr>
        <xdr:cNvSpPr>
          <a:spLocks noChangeArrowheads="1"/>
        </xdr:cNvSpPr>
      </xdr:nvSpPr>
      <xdr:spPr bwMode="auto">
        <a:xfrm>
          <a:off x="0" y="2286000"/>
          <a:ext cx="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FFFFFF" mc:Ignorable="a14" a14:legacySpreadsheetColorIndex="9"/>
              </a:solidFill>
              <a:miter lim="800000"/>
              <a:headEnd/>
              <a:tailEnd/>
            </a14:hiddenLine>
          </a:ext>
        </a:extLst>
      </xdr:spPr>
    </xdr:sp>
    <xdr:clientData/>
  </xdr:twoCellAnchor>
  <xdr:twoCellAnchor>
    <xdr:from>
      <xdr:col>0</xdr:col>
      <xdr:colOff>0</xdr:colOff>
      <xdr:row>10</xdr:row>
      <xdr:rowOff>38100</xdr:rowOff>
    </xdr:from>
    <xdr:to>
      <xdr:col>0</xdr:col>
      <xdr:colOff>0</xdr:colOff>
      <xdr:row>10</xdr:row>
      <xdr:rowOff>276225</xdr:rowOff>
    </xdr:to>
    <xdr:sp macro="" textlink="">
      <xdr:nvSpPr>
        <xdr:cNvPr id="3" name="Rectangle 22">
          <a:extLst>
            <a:ext uri="{FF2B5EF4-FFF2-40B4-BE49-F238E27FC236}">
              <a16:creationId xmlns:a16="http://schemas.microsoft.com/office/drawing/2014/main" id="{00000000-0008-0000-3200-000003000000}"/>
            </a:ext>
          </a:extLst>
        </xdr:cNvPr>
        <xdr:cNvSpPr>
          <a:spLocks noChangeArrowheads="1"/>
        </xdr:cNvSpPr>
      </xdr:nvSpPr>
      <xdr:spPr bwMode="auto">
        <a:xfrm>
          <a:off x="0" y="3800475"/>
          <a:ext cx="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44.xml><?xml version="1.0" encoding="utf-8"?>
<xdr:wsDr xmlns:xdr="http://schemas.openxmlformats.org/drawingml/2006/spreadsheetDrawing" xmlns:a="http://schemas.openxmlformats.org/drawingml/2006/main">
  <xdr:twoCellAnchor>
    <xdr:from>
      <xdr:col>0</xdr:col>
      <xdr:colOff>0</xdr:colOff>
      <xdr:row>5</xdr:row>
      <xdr:rowOff>190500</xdr:rowOff>
    </xdr:from>
    <xdr:to>
      <xdr:col>0</xdr:col>
      <xdr:colOff>0</xdr:colOff>
      <xdr:row>6</xdr:row>
      <xdr:rowOff>95250</xdr:rowOff>
    </xdr:to>
    <xdr:sp macro="" textlink="">
      <xdr:nvSpPr>
        <xdr:cNvPr id="2" name="Rectangle 7">
          <a:extLst>
            <a:ext uri="{FF2B5EF4-FFF2-40B4-BE49-F238E27FC236}">
              <a16:creationId xmlns:a16="http://schemas.microsoft.com/office/drawing/2014/main" id="{00000000-0008-0000-3300-000002000000}"/>
            </a:ext>
          </a:extLst>
        </xdr:cNvPr>
        <xdr:cNvSpPr>
          <a:spLocks noChangeArrowheads="1"/>
        </xdr:cNvSpPr>
      </xdr:nvSpPr>
      <xdr:spPr bwMode="auto">
        <a:xfrm>
          <a:off x="0" y="2286000"/>
          <a:ext cx="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FFFFFF" mc:Ignorable="a14" a14:legacySpreadsheetColorIndex="9"/>
              </a:solidFill>
              <a:miter lim="800000"/>
              <a:headEnd/>
              <a:tailEnd/>
            </a14:hiddenLine>
          </a:ext>
        </a:extLst>
      </xdr:spPr>
    </xdr:sp>
    <xdr:clientData/>
  </xdr:twoCellAnchor>
  <xdr:twoCellAnchor>
    <xdr:from>
      <xdr:col>0</xdr:col>
      <xdr:colOff>0</xdr:colOff>
      <xdr:row>10</xdr:row>
      <xdr:rowOff>38100</xdr:rowOff>
    </xdr:from>
    <xdr:to>
      <xdr:col>0</xdr:col>
      <xdr:colOff>0</xdr:colOff>
      <xdr:row>10</xdr:row>
      <xdr:rowOff>276225</xdr:rowOff>
    </xdr:to>
    <xdr:sp macro="" textlink="">
      <xdr:nvSpPr>
        <xdr:cNvPr id="3" name="Rectangle 22">
          <a:extLst>
            <a:ext uri="{FF2B5EF4-FFF2-40B4-BE49-F238E27FC236}">
              <a16:creationId xmlns:a16="http://schemas.microsoft.com/office/drawing/2014/main" id="{00000000-0008-0000-3300-000003000000}"/>
            </a:ext>
          </a:extLst>
        </xdr:cNvPr>
        <xdr:cNvSpPr>
          <a:spLocks noChangeArrowheads="1"/>
        </xdr:cNvSpPr>
      </xdr:nvSpPr>
      <xdr:spPr bwMode="auto">
        <a:xfrm>
          <a:off x="0" y="3800475"/>
          <a:ext cx="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45.xml><?xml version="1.0" encoding="utf-8"?>
<xdr:wsDr xmlns:xdr="http://schemas.openxmlformats.org/drawingml/2006/spreadsheetDrawing" xmlns:a="http://schemas.openxmlformats.org/drawingml/2006/main">
  <xdr:twoCellAnchor>
    <xdr:from>
      <xdr:col>0</xdr:col>
      <xdr:colOff>0</xdr:colOff>
      <xdr:row>5</xdr:row>
      <xdr:rowOff>190500</xdr:rowOff>
    </xdr:from>
    <xdr:to>
      <xdr:col>0</xdr:col>
      <xdr:colOff>0</xdr:colOff>
      <xdr:row>6</xdr:row>
      <xdr:rowOff>95250</xdr:rowOff>
    </xdr:to>
    <xdr:sp macro="" textlink="">
      <xdr:nvSpPr>
        <xdr:cNvPr id="2" name="Rectangle 7">
          <a:extLst>
            <a:ext uri="{FF2B5EF4-FFF2-40B4-BE49-F238E27FC236}">
              <a16:creationId xmlns:a16="http://schemas.microsoft.com/office/drawing/2014/main" id="{00000000-0008-0000-3400-000002000000}"/>
            </a:ext>
          </a:extLst>
        </xdr:cNvPr>
        <xdr:cNvSpPr>
          <a:spLocks noChangeArrowheads="1"/>
        </xdr:cNvSpPr>
      </xdr:nvSpPr>
      <xdr:spPr bwMode="auto">
        <a:xfrm>
          <a:off x="0" y="2286000"/>
          <a:ext cx="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FFFFFF" mc:Ignorable="a14" a14:legacySpreadsheetColorIndex="9"/>
              </a:solidFill>
              <a:miter lim="800000"/>
              <a:headEnd/>
              <a:tailEnd/>
            </a14:hiddenLine>
          </a:ext>
        </a:extLst>
      </xdr:spPr>
    </xdr:sp>
    <xdr:clientData/>
  </xdr:twoCellAnchor>
  <xdr:twoCellAnchor>
    <xdr:from>
      <xdr:col>0</xdr:col>
      <xdr:colOff>0</xdr:colOff>
      <xdr:row>10</xdr:row>
      <xdr:rowOff>38100</xdr:rowOff>
    </xdr:from>
    <xdr:to>
      <xdr:col>0</xdr:col>
      <xdr:colOff>0</xdr:colOff>
      <xdr:row>10</xdr:row>
      <xdr:rowOff>276225</xdr:rowOff>
    </xdr:to>
    <xdr:sp macro="" textlink="">
      <xdr:nvSpPr>
        <xdr:cNvPr id="3" name="Rectangle 22">
          <a:extLst>
            <a:ext uri="{FF2B5EF4-FFF2-40B4-BE49-F238E27FC236}">
              <a16:creationId xmlns:a16="http://schemas.microsoft.com/office/drawing/2014/main" id="{00000000-0008-0000-3400-000003000000}"/>
            </a:ext>
          </a:extLst>
        </xdr:cNvPr>
        <xdr:cNvSpPr>
          <a:spLocks noChangeArrowheads="1"/>
        </xdr:cNvSpPr>
      </xdr:nvSpPr>
      <xdr:spPr bwMode="auto">
        <a:xfrm>
          <a:off x="0" y="3800475"/>
          <a:ext cx="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46.xml><?xml version="1.0" encoding="utf-8"?>
<xdr:wsDr xmlns:xdr="http://schemas.openxmlformats.org/drawingml/2006/spreadsheetDrawing" xmlns:a="http://schemas.openxmlformats.org/drawingml/2006/main">
  <xdr:twoCellAnchor>
    <xdr:from>
      <xdr:col>0</xdr:col>
      <xdr:colOff>0</xdr:colOff>
      <xdr:row>5</xdr:row>
      <xdr:rowOff>190500</xdr:rowOff>
    </xdr:from>
    <xdr:to>
      <xdr:col>0</xdr:col>
      <xdr:colOff>0</xdr:colOff>
      <xdr:row>6</xdr:row>
      <xdr:rowOff>95250</xdr:rowOff>
    </xdr:to>
    <xdr:sp macro="" textlink="">
      <xdr:nvSpPr>
        <xdr:cNvPr id="2" name="Rectangle 7">
          <a:extLst>
            <a:ext uri="{FF2B5EF4-FFF2-40B4-BE49-F238E27FC236}">
              <a16:creationId xmlns:a16="http://schemas.microsoft.com/office/drawing/2014/main" id="{00000000-0008-0000-3500-000002000000}"/>
            </a:ext>
          </a:extLst>
        </xdr:cNvPr>
        <xdr:cNvSpPr>
          <a:spLocks noChangeArrowheads="1"/>
        </xdr:cNvSpPr>
      </xdr:nvSpPr>
      <xdr:spPr bwMode="auto">
        <a:xfrm>
          <a:off x="0" y="2286000"/>
          <a:ext cx="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FFFFFF" mc:Ignorable="a14" a14:legacySpreadsheetColorIndex="9"/>
              </a:solidFill>
              <a:miter lim="800000"/>
              <a:headEnd/>
              <a:tailEnd/>
            </a14:hiddenLine>
          </a:ext>
        </a:extLst>
      </xdr:spPr>
    </xdr:sp>
    <xdr:clientData/>
  </xdr:twoCellAnchor>
  <xdr:twoCellAnchor>
    <xdr:from>
      <xdr:col>0</xdr:col>
      <xdr:colOff>0</xdr:colOff>
      <xdr:row>10</xdr:row>
      <xdr:rowOff>38100</xdr:rowOff>
    </xdr:from>
    <xdr:to>
      <xdr:col>0</xdr:col>
      <xdr:colOff>0</xdr:colOff>
      <xdr:row>10</xdr:row>
      <xdr:rowOff>276225</xdr:rowOff>
    </xdr:to>
    <xdr:sp macro="" textlink="">
      <xdr:nvSpPr>
        <xdr:cNvPr id="3" name="Rectangle 22">
          <a:extLst>
            <a:ext uri="{FF2B5EF4-FFF2-40B4-BE49-F238E27FC236}">
              <a16:creationId xmlns:a16="http://schemas.microsoft.com/office/drawing/2014/main" id="{00000000-0008-0000-3500-000003000000}"/>
            </a:ext>
          </a:extLst>
        </xdr:cNvPr>
        <xdr:cNvSpPr>
          <a:spLocks noChangeArrowheads="1"/>
        </xdr:cNvSpPr>
      </xdr:nvSpPr>
      <xdr:spPr bwMode="auto">
        <a:xfrm>
          <a:off x="0" y="3800475"/>
          <a:ext cx="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47.xml><?xml version="1.0" encoding="utf-8"?>
<xdr:wsDr xmlns:xdr="http://schemas.openxmlformats.org/drawingml/2006/spreadsheetDrawing" xmlns:a="http://schemas.openxmlformats.org/drawingml/2006/main">
  <xdr:twoCellAnchor>
    <xdr:from>
      <xdr:col>0</xdr:col>
      <xdr:colOff>0</xdr:colOff>
      <xdr:row>5</xdr:row>
      <xdr:rowOff>190500</xdr:rowOff>
    </xdr:from>
    <xdr:to>
      <xdr:col>0</xdr:col>
      <xdr:colOff>0</xdr:colOff>
      <xdr:row>6</xdr:row>
      <xdr:rowOff>95250</xdr:rowOff>
    </xdr:to>
    <xdr:sp macro="" textlink="">
      <xdr:nvSpPr>
        <xdr:cNvPr id="2" name="Rectangle 7">
          <a:extLst>
            <a:ext uri="{FF2B5EF4-FFF2-40B4-BE49-F238E27FC236}">
              <a16:creationId xmlns:a16="http://schemas.microsoft.com/office/drawing/2014/main" id="{00000000-0008-0000-3600-000002000000}"/>
            </a:ext>
          </a:extLst>
        </xdr:cNvPr>
        <xdr:cNvSpPr>
          <a:spLocks noChangeArrowheads="1"/>
        </xdr:cNvSpPr>
      </xdr:nvSpPr>
      <xdr:spPr bwMode="auto">
        <a:xfrm>
          <a:off x="0" y="2286000"/>
          <a:ext cx="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FFFFFF" mc:Ignorable="a14" a14:legacySpreadsheetColorIndex="9"/>
              </a:solidFill>
              <a:miter lim="800000"/>
              <a:headEnd/>
              <a:tailEnd/>
            </a14:hiddenLine>
          </a:ext>
        </a:extLst>
      </xdr:spPr>
    </xdr:sp>
    <xdr:clientData/>
  </xdr:twoCellAnchor>
  <xdr:twoCellAnchor>
    <xdr:from>
      <xdr:col>0</xdr:col>
      <xdr:colOff>0</xdr:colOff>
      <xdr:row>10</xdr:row>
      <xdr:rowOff>38100</xdr:rowOff>
    </xdr:from>
    <xdr:to>
      <xdr:col>0</xdr:col>
      <xdr:colOff>0</xdr:colOff>
      <xdr:row>10</xdr:row>
      <xdr:rowOff>276225</xdr:rowOff>
    </xdr:to>
    <xdr:sp macro="" textlink="">
      <xdr:nvSpPr>
        <xdr:cNvPr id="3" name="Rectangle 22">
          <a:extLst>
            <a:ext uri="{FF2B5EF4-FFF2-40B4-BE49-F238E27FC236}">
              <a16:creationId xmlns:a16="http://schemas.microsoft.com/office/drawing/2014/main" id="{00000000-0008-0000-3600-000003000000}"/>
            </a:ext>
          </a:extLst>
        </xdr:cNvPr>
        <xdr:cNvSpPr>
          <a:spLocks noChangeArrowheads="1"/>
        </xdr:cNvSpPr>
      </xdr:nvSpPr>
      <xdr:spPr bwMode="auto">
        <a:xfrm>
          <a:off x="0" y="3800475"/>
          <a:ext cx="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48.xml><?xml version="1.0" encoding="utf-8"?>
<xdr:wsDr xmlns:xdr="http://schemas.openxmlformats.org/drawingml/2006/spreadsheetDrawing" xmlns:a="http://schemas.openxmlformats.org/drawingml/2006/main">
  <xdr:twoCellAnchor>
    <xdr:from>
      <xdr:col>0</xdr:col>
      <xdr:colOff>0</xdr:colOff>
      <xdr:row>5</xdr:row>
      <xdr:rowOff>190500</xdr:rowOff>
    </xdr:from>
    <xdr:to>
      <xdr:col>0</xdr:col>
      <xdr:colOff>0</xdr:colOff>
      <xdr:row>6</xdr:row>
      <xdr:rowOff>95250</xdr:rowOff>
    </xdr:to>
    <xdr:sp macro="" textlink="">
      <xdr:nvSpPr>
        <xdr:cNvPr id="2" name="Rectangle 7">
          <a:extLst>
            <a:ext uri="{FF2B5EF4-FFF2-40B4-BE49-F238E27FC236}">
              <a16:creationId xmlns:a16="http://schemas.microsoft.com/office/drawing/2014/main" id="{00000000-0008-0000-3700-000002000000}"/>
            </a:ext>
          </a:extLst>
        </xdr:cNvPr>
        <xdr:cNvSpPr>
          <a:spLocks noChangeArrowheads="1"/>
        </xdr:cNvSpPr>
      </xdr:nvSpPr>
      <xdr:spPr bwMode="auto">
        <a:xfrm>
          <a:off x="0" y="2286000"/>
          <a:ext cx="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FFFFFF" mc:Ignorable="a14" a14:legacySpreadsheetColorIndex="9"/>
              </a:solidFill>
              <a:miter lim="800000"/>
              <a:headEnd/>
              <a:tailEnd/>
            </a14:hiddenLine>
          </a:ext>
        </a:extLst>
      </xdr:spPr>
    </xdr:sp>
    <xdr:clientData/>
  </xdr:twoCellAnchor>
  <xdr:twoCellAnchor>
    <xdr:from>
      <xdr:col>0</xdr:col>
      <xdr:colOff>0</xdr:colOff>
      <xdr:row>10</xdr:row>
      <xdr:rowOff>38100</xdr:rowOff>
    </xdr:from>
    <xdr:to>
      <xdr:col>0</xdr:col>
      <xdr:colOff>0</xdr:colOff>
      <xdr:row>10</xdr:row>
      <xdr:rowOff>276225</xdr:rowOff>
    </xdr:to>
    <xdr:sp macro="" textlink="">
      <xdr:nvSpPr>
        <xdr:cNvPr id="3" name="Rectangle 22">
          <a:extLst>
            <a:ext uri="{FF2B5EF4-FFF2-40B4-BE49-F238E27FC236}">
              <a16:creationId xmlns:a16="http://schemas.microsoft.com/office/drawing/2014/main" id="{00000000-0008-0000-3700-000003000000}"/>
            </a:ext>
          </a:extLst>
        </xdr:cNvPr>
        <xdr:cNvSpPr>
          <a:spLocks noChangeArrowheads="1"/>
        </xdr:cNvSpPr>
      </xdr:nvSpPr>
      <xdr:spPr bwMode="auto">
        <a:xfrm>
          <a:off x="0" y="3800475"/>
          <a:ext cx="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49.xml><?xml version="1.0" encoding="utf-8"?>
<xdr:wsDr xmlns:xdr="http://schemas.openxmlformats.org/drawingml/2006/spreadsheetDrawing" xmlns:a="http://schemas.openxmlformats.org/drawingml/2006/main">
  <xdr:twoCellAnchor>
    <xdr:from>
      <xdr:col>0</xdr:col>
      <xdr:colOff>0</xdr:colOff>
      <xdr:row>5</xdr:row>
      <xdr:rowOff>190500</xdr:rowOff>
    </xdr:from>
    <xdr:to>
      <xdr:col>0</xdr:col>
      <xdr:colOff>0</xdr:colOff>
      <xdr:row>6</xdr:row>
      <xdr:rowOff>95250</xdr:rowOff>
    </xdr:to>
    <xdr:sp macro="" textlink="">
      <xdr:nvSpPr>
        <xdr:cNvPr id="2" name="Rectangle 7">
          <a:extLst>
            <a:ext uri="{FF2B5EF4-FFF2-40B4-BE49-F238E27FC236}">
              <a16:creationId xmlns:a16="http://schemas.microsoft.com/office/drawing/2014/main" id="{00000000-0008-0000-3800-000002000000}"/>
            </a:ext>
          </a:extLst>
        </xdr:cNvPr>
        <xdr:cNvSpPr>
          <a:spLocks noChangeArrowheads="1"/>
        </xdr:cNvSpPr>
      </xdr:nvSpPr>
      <xdr:spPr bwMode="auto">
        <a:xfrm>
          <a:off x="0" y="2286000"/>
          <a:ext cx="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FFFFFF" mc:Ignorable="a14" a14:legacySpreadsheetColorIndex="9"/>
              </a:solidFill>
              <a:miter lim="800000"/>
              <a:headEnd/>
              <a:tailEnd/>
            </a14:hiddenLine>
          </a:ext>
        </a:extLst>
      </xdr:spPr>
    </xdr:sp>
    <xdr:clientData/>
  </xdr:twoCellAnchor>
  <xdr:twoCellAnchor>
    <xdr:from>
      <xdr:col>0</xdr:col>
      <xdr:colOff>0</xdr:colOff>
      <xdr:row>10</xdr:row>
      <xdr:rowOff>38100</xdr:rowOff>
    </xdr:from>
    <xdr:to>
      <xdr:col>0</xdr:col>
      <xdr:colOff>0</xdr:colOff>
      <xdr:row>10</xdr:row>
      <xdr:rowOff>276225</xdr:rowOff>
    </xdr:to>
    <xdr:sp macro="" textlink="">
      <xdr:nvSpPr>
        <xdr:cNvPr id="3" name="Rectangle 22">
          <a:extLst>
            <a:ext uri="{FF2B5EF4-FFF2-40B4-BE49-F238E27FC236}">
              <a16:creationId xmlns:a16="http://schemas.microsoft.com/office/drawing/2014/main" id="{00000000-0008-0000-3800-000003000000}"/>
            </a:ext>
          </a:extLst>
        </xdr:cNvPr>
        <xdr:cNvSpPr>
          <a:spLocks noChangeArrowheads="1"/>
        </xdr:cNvSpPr>
      </xdr:nvSpPr>
      <xdr:spPr bwMode="auto">
        <a:xfrm>
          <a:off x="0" y="3800475"/>
          <a:ext cx="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5</xdr:row>
      <xdr:rowOff>190500</xdr:rowOff>
    </xdr:from>
    <xdr:to>
      <xdr:col>0</xdr:col>
      <xdr:colOff>0</xdr:colOff>
      <xdr:row>6</xdr:row>
      <xdr:rowOff>95250</xdr:rowOff>
    </xdr:to>
    <xdr:sp macro="" textlink="">
      <xdr:nvSpPr>
        <xdr:cNvPr id="2" name="Rectangle 7">
          <a:extLst>
            <a:ext uri="{FF2B5EF4-FFF2-40B4-BE49-F238E27FC236}">
              <a16:creationId xmlns:a16="http://schemas.microsoft.com/office/drawing/2014/main" id="{00000000-0008-0000-0300-000002000000}"/>
            </a:ext>
          </a:extLst>
        </xdr:cNvPr>
        <xdr:cNvSpPr>
          <a:spLocks noChangeArrowheads="1"/>
        </xdr:cNvSpPr>
      </xdr:nvSpPr>
      <xdr:spPr bwMode="auto">
        <a:xfrm>
          <a:off x="0" y="2286000"/>
          <a:ext cx="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FFFFFF" mc:Ignorable="a14" a14:legacySpreadsheetColorIndex="9"/>
              </a:solidFill>
              <a:miter lim="800000"/>
              <a:headEnd/>
              <a:tailEnd/>
            </a14:hiddenLine>
          </a:ext>
        </a:extLst>
      </xdr:spPr>
    </xdr:sp>
    <xdr:clientData/>
  </xdr:twoCellAnchor>
  <xdr:twoCellAnchor>
    <xdr:from>
      <xdr:col>0</xdr:col>
      <xdr:colOff>0</xdr:colOff>
      <xdr:row>10</xdr:row>
      <xdr:rowOff>38100</xdr:rowOff>
    </xdr:from>
    <xdr:to>
      <xdr:col>0</xdr:col>
      <xdr:colOff>0</xdr:colOff>
      <xdr:row>10</xdr:row>
      <xdr:rowOff>276225</xdr:rowOff>
    </xdr:to>
    <xdr:sp macro="" textlink="">
      <xdr:nvSpPr>
        <xdr:cNvPr id="3" name="Rectangle 22">
          <a:extLst>
            <a:ext uri="{FF2B5EF4-FFF2-40B4-BE49-F238E27FC236}">
              <a16:creationId xmlns:a16="http://schemas.microsoft.com/office/drawing/2014/main" id="{00000000-0008-0000-0300-000003000000}"/>
            </a:ext>
          </a:extLst>
        </xdr:cNvPr>
        <xdr:cNvSpPr>
          <a:spLocks noChangeArrowheads="1"/>
        </xdr:cNvSpPr>
      </xdr:nvSpPr>
      <xdr:spPr bwMode="auto">
        <a:xfrm>
          <a:off x="0" y="3800475"/>
          <a:ext cx="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50.xml><?xml version="1.0" encoding="utf-8"?>
<xdr:wsDr xmlns:xdr="http://schemas.openxmlformats.org/drawingml/2006/spreadsheetDrawing" xmlns:a="http://schemas.openxmlformats.org/drawingml/2006/main">
  <xdr:twoCellAnchor>
    <xdr:from>
      <xdr:col>0</xdr:col>
      <xdr:colOff>0</xdr:colOff>
      <xdr:row>5</xdr:row>
      <xdr:rowOff>190500</xdr:rowOff>
    </xdr:from>
    <xdr:to>
      <xdr:col>0</xdr:col>
      <xdr:colOff>0</xdr:colOff>
      <xdr:row>6</xdr:row>
      <xdr:rowOff>95250</xdr:rowOff>
    </xdr:to>
    <xdr:sp macro="" textlink="">
      <xdr:nvSpPr>
        <xdr:cNvPr id="2" name="Rectangle 7">
          <a:extLst>
            <a:ext uri="{FF2B5EF4-FFF2-40B4-BE49-F238E27FC236}">
              <a16:creationId xmlns:a16="http://schemas.microsoft.com/office/drawing/2014/main" id="{00000000-0008-0000-3900-000002000000}"/>
            </a:ext>
          </a:extLst>
        </xdr:cNvPr>
        <xdr:cNvSpPr>
          <a:spLocks noChangeArrowheads="1"/>
        </xdr:cNvSpPr>
      </xdr:nvSpPr>
      <xdr:spPr bwMode="auto">
        <a:xfrm>
          <a:off x="0" y="2286000"/>
          <a:ext cx="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FFFFFF" mc:Ignorable="a14" a14:legacySpreadsheetColorIndex="9"/>
              </a:solidFill>
              <a:miter lim="800000"/>
              <a:headEnd/>
              <a:tailEnd/>
            </a14:hiddenLine>
          </a:ext>
        </a:extLst>
      </xdr:spPr>
    </xdr:sp>
    <xdr:clientData/>
  </xdr:twoCellAnchor>
  <xdr:twoCellAnchor>
    <xdr:from>
      <xdr:col>0</xdr:col>
      <xdr:colOff>0</xdr:colOff>
      <xdr:row>10</xdr:row>
      <xdr:rowOff>38100</xdr:rowOff>
    </xdr:from>
    <xdr:to>
      <xdr:col>0</xdr:col>
      <xdr:colOff>0</xdr:colOff>
      <xdr:row>10</xdr:row>
      <xdr:rowOff>276225</xdr:rowOff>
    </xdr:to>
    <xdr:sp macro="" textlink="">
      <xdr:nvSpPr>
        <xdr:cNvPr id="3" name="Rectangle 22">
          <a:extLst>
            <a:ext uri="{FF2B5EF4-FFF2-40B4-BE49-F238E27FC236}">
              <a16:creationId xmlns:a16="http://schemas.microsoft.com/office/drawing/2014/main" id="{00000000-0008-0000-3900-000003000000}"/>
            </a:ext>
          </a:extLst>
        </xdr:cNvPr>
        <xdr:cNvSpPr>
          <a:spLocks noChangeArrowheads="1"/>
        </xdr:cNvSpPr>
      </xdr:nvSpPr>
      <xdr:spPr bwMode="auto">
        <a:xfrm>
          <a:off x="0" y="3800475"/>
          <a:ext cx="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51.xml><?xml version="1.0" encoding="utf-8"?>
<xdr:wsDr xmlns:xdr="http://schemas.openxmlformats.org/drawingml/2006/spreadsheetDrawing" xmlns:a="http://schemas.openxmlformats.org/drawingml/2006/main">
  <xdr:twoCellAnchor>
    <xdr:from>
      <xdr:col>0</xdr:col>
      <xdr:colOff>0</xdr:colOff>
      <xdr:row>5</xdr:row>
      <xdr:rowOff>190500</xdr:rowOff>
    </xdr:from>
    <xdr:to>
      <xdr:col>0</xdr:col>
      <xdr:colOff>0</xdr:colOff>
      <xdr:row>6</xdr:row>
      <xdr:rowOff>95250</xdr:rowOff>
    </xdr:to>
    <xdr:sp macro="" textlink="">
      <xdr:nvSpPr>
        <xdr:cNvPr id="2" name="Rectangle 7">
          <a:extLst>
            <a:ext uri="{FF2B5EF4-FFF2-40B4-BE49-F238E27FC236}">
              <a16:creationId xmlns:a16="http://schemas.microsoft.com/office/drawing/2014/main" id="{00000000-0008-0000-3A00-000002000000}"/>
            </a:ext>
          </a:extLst>
        </xdr:cNvPr>
        <xdr:cNvSpPr>
          <a:spLocks noChangeArrowheads="1"/>
        </xdr:cNvSpPr>
      </xdr:nvSpPr>
      <xdr:spPr bwMode="auto">
        <a:xfrm>
          <a:off x="0" y="2286000"/>
          <a:ext cx="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FFFFFF" mc:Ignorable="a14" a14:legacySpreadsheetColorIndex="9"/>
              </a:solidFill>
              <a:miter lim="800000"/>
              <a:headEnd/>
              <a:tailEnd/>
            </a14:hiddenLine>
          </a:ext>
        </a:extLst>
      </xdr:spPr>
    </xdr:sp>
    <xdr:clientData/>
  </xdr:twoCellAnchor>
  <xdr:twoCellAnchor>
    <xdr:from>
      <xdr:col>0</xdr:col>
      <xdr:colOff>0</xdr:colOff>
      <xdr:row>10</xdr:row>
      <xdr:rowOff>38100</xdr:rowOff>
    </xdr:from>
    <xdr:to>
      <xdr:col>0</xdr:col>
      <xdr:colOff>0</xdr:colOff>
      <xdr:row>10</xdr:row>
      <xdr:rowOff>276225</xdr:rowOff>
    </xdr:to>
    <xdr:sp macro="" textlink="">
      <xdr:nvSpPr>
        <xdr:cNvPr id="3" name="Rectangle 22">
          <a:extLst>
            <a:ext uri="{FF2B5EF4-FFF2-40B4-BE49-F238E27FC236}">
              <a16:creationId xmlns:a16="http://schemas.microsoft.com/office/drawing/2014/main" id="{00000000-0008-0000-3A00-000003000000}"/>
            </a:ext>
          </a:extLst>
        </xdr:cNvPr>
        <xdr:cNvSpPr>
          <a:spLocks noChangeArrowheads="1"/>
        </xdr:cNvSpPr>
      </xdr:nvSpPr>
      <xdr:spPr bwMode="auto">
        <a:xfrm>
          <a:off x="0" y="3800475"/>
          <a:ext cx="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52.xml><?xml version="1.0" encoding="utf-8"?>
<xdr:wsDr xmlns:xdr="http://schemas.openxmlformats.org/drawingml/2006/spreadsheetDrawing" xmlns:a="http://schemas.openxmlformats.org/drawingml/2006/main">
  <xdr:twoCellAnchor>
    <xdr:from>
      <xdr:col>0</xdr:col>
      <xdr:colOff>0</xdr:colOff>
      <xdr:row>5</xdr:row>
      <xdr:rowOff>190500</xdr:rowOff>
    </xdr:from>
    <xdr:to>
      <xdr:col>0</xdr:col>
      <xdr:colOff>0</xdr:colOff>
      <xdr:row>6</xdr:row>
      <xdr:rowOff>95250</xdr:rowOff>
    </xdr:to>
    <xdr:sp macro="" textlink="">
      <xdr:nvSpPr>
        <xdr:cNvPr id="2" name="Rectangle 7">
          <a:extLst>
            <a:ext uri="{FF2B5EF4-FFF2-40B4-BE49-F238E27FC236}">
              <a16:creationId xmlns:a16="http://schemas.microsoft.com/office/drawing/2014/main" id="{00000000-0008-0000-3B00-000002000000}"/>
            </a:ext>
          </a:extLst>
        </xdr:cNvPr>
        <xdr:cNvSpPr>
          <a:spLocks noChangeArrowheads="1"/>
        </xdr:cNvSpPr>
      </xdr:nvSpPr>
      <xdr:spPr bwMode="auto">
        <a:xfrm>
          <a:off x="0" y="2286000"/>
          <a:ext cx="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FFFFFF" mc:Ignorable="a14" a14:legacySpreadsheetColorIndex="9"/>
              </a:solidFill>
              <a:miter lim="800000"/>
              <a:headEnd/>
              <a:tailEnd/>
            </a14:hiddenLine>
          </a:ext>
        </a:extLst>
      </xdr:spPr>
    </xdr:sp>
    <xdr:clientData/>
  </xdr:twoCellAnchor>
  <xdr:twoCellAnchor>
    <xdr:from>
      <xdr:col>0</xdr:col>
      <xdr:colOff>0</xdr:colOff>
      <xdr:row>10</xdr:row>
      <xdr:rowOff>38100</xdr:rowOff>
    </xdr:from>
    <xdr:to>
      <xdr:col>0</xdr:col>
      <xdr:colOff>0</xdr:colOff>
      <xdr:row>10</xdr:row>
      <xdr:rowOff>276225</xdr:rowOff>
    </xdr:to>
    <xdr:sp macro="" textlink="">
      <xdr:nvSpPr>
        <xdr:cNvPr id="3" name="Rectangle 22">
          <a:extLst>
            <a:ext uri="{FF2B5EF4-FFF2-40B4-BE49-F238E27FC236}">
              <a16:creationId xmlns:a16="http://schemas.microsoft.com/office/drawing/2014/main" id="{00000000-0008-0000-3B00-000003000000}"/>
            </a:ext>
          </a:extLst>
        </xdr:cNvPr>
        <xdr:cNvSpPr>
          <a:spLocks noChangeArrowheads="1"/>
        </xdr:cNvSpPr>
      </xdr:nvSpPr>
      <xdr:spPr bwMode="auto">
        <a:xfrm>
          <a:off x="0" y="3800475"/>
          <a:ext cx="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53.xml><?xml version="1.0" encoding="utf-8"?>
<xdr:wsDr xmlns:xdr="http://schemas.openxmlformats.org/drawingml/2006/spreadsheetDrawing" xmlns:a="http://schemas.openxmlformats.org/drawingml/2006/main">
  <xdr:twoCellAnchor>
    <xdr:from>
      <xdr:col>0</xdr:col>
      <xdr:colOff>0</xdr:colOff>
      <xdr:row>5</xdr:row>
      <xdr:rowOff>190500</xdr:rowOff>
    </xdr:from>
    <xdr:to>
      <xdr:col>0</xdr:col>
      <xdr:colOff>0</xdr:colOff>
      <xdr:row>6</xdr:row>
      <xdr:rowOff>95250</xdr:rowOff>
    </xdr:to>
    <xdr:sp macro="" textlink="">
      <xdr:nvSpPr>
        <xdr:cNvPr id="2" name="Rectangle 7">
          <a:extLst>
            <a:ext uri="{FF2B5EF4-FFF2-40B4-BE49-F238E27FC236}">
              <a16:creationId xmlns:a16="http://schemas.microsoft.com/office/drawing/2014/main" id="{00000000-0008-0000-3C00-000002000000}"/>
            </a:ext>
          </a:extLst>
        </xdr:cNvPr>
        <xdr:cNvSpPr>
          <a:spLocks noChangeArrowheads="1"/>
        </xdr:cNvSpPr>
      </xdr:nvSpPr>
      <xdr:spPr bwMode="auto">
        <a:xfrm>
          <a:off x="0" y="2286000"/>
          <a:ext cx="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FFFFFF" mc:Ignorable="a14" a14:legacySpreadsheetColorIndex="9"/>
              </a:solidFill>
              <a:miter lim="800000"/>
              <a:headEnd/>
              <a:tailEnd/>
            </a14:hiddenLine>
          </a:ext>
        </a:extLst>
      </xdr:spPr>
    </xdr:sp>
    <xdr:clientData/>
  </xdr:twoCellAnchor>
  <xdr:twoCellAnchor>
    <xdr:from>
      <xdr:col>0</xdr:col>
      <xdr:colOff>0</xdr:colOff>
      <xdr:row>10</xdr:row>
      <xdr:rowOff>38100</xdr:rowOff>
    </xdr:from>
    <xdr:to>
      <xdr:col>0</xdr:col>
      <xdr:colOff>0</xdr:colOff>
      <xdr:row>10</xdr:row>
      <xdr:rowOff>276225</xdr:rowOff>
    </xdr:to>
    <xdr:sp macro="" textlink="">
      <xdr:nvSpPr>
        <xdr:cNvPr id="3" name="Rectangle 22">
          <a:extLst>
            <a:ext uri="{FF2B5EF4-FFF2-40B4-BE49-F238E27FC236}">
              <a16:creationId xmlns:a16="http://schemas.microsoft.com/office/drawing/2014/main" id="{00000000-0008-0000-3C00-000003000000}"/>
            </a:ext>
          </a:extLst>
        </xdr:cNvPr>
        <xdr:cNvSpPr>
          <a:spLocks noChangeArrowheads="1"/>
        </xdr:cNvSpPr>
      </xdr:nvSpPr>
      <xdr:spPr bwMode="auto">
        <a:xfrm>
          <a:off x="0" y="3800475"/>
          <a:ext cx="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54.xml><?xml version="1.0" encoding="utf-8"?>
<xdr:wsDr xmlns:xdr="http://schemas.openxmlformats.org/drawingml/2006/spreadsheetDrawing" xmlns:a="http://schemas.openxmlformats.org/drawingml/2006/main">
  <xdr:twoCellAnchor>
    <xdr:from>
      <xdr:col>0</xdr:col>
      <xdr:colOff>0</xdr:colOff>
      <xdr:row>5</xdr:row>
      <xdr:rowOff>190500</xdr:rowOff>
    </xdr:from>
    <xdr:to>
      <xdr:col>0</xdr:col>
      <xdr:colOff>0</xdr:colOff>
      <xdr:row>6</xdr:row>
      <xdr:rowOff>95250</xdr:rowOff>
    </xdr:to>
    <xdr:sp macro="" textlink="">
      <xdr:nvSpPr>
        <xdr:cNvPr id="2" name="Rectangle 7">
          <a:extLst>
            <a:ext uri="{FF2B5EF4-FFF2-40B4-BE49-F238E27FC236}">
              <a16:creationId xmlns:a16="http://schemas.microsoft.com/office/drawing/2014/main" id="{00000000-0008-0000-3D00-000002000000}"/>
            </a:ext>
          </a:extLst>
        </xdr:cNvPr>
        <xdr:cNvSpPr>
          <a:spLocks noChangeArrowheads="1"/>
        </xdr:cNvSpPr>
      </xdr:nvSpPr>
      <xdr:spPr bwMode="auto">
        <a:xfrm>
          <a:off x="0" y="2286000"/>
          <a:ext cx="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FFFFFF" mc:Ignorable="a14" a14:legacySpreadsheetColorIndex="9"/>
              </a:solidFill>
              <a:miter lim="800000"/>
              <a:headEnd/>
              <a:tailEnd/>
            </a14:hiddenLine>
          </a:ext>
        </a:extLst>
      </xdr:spPr>
    </xdr:sp>
    <xdr:clientData/>
  </xdr:twoCellAnchor>
  <xdr:twoCellAnchor>
    <xdr:from>
      <xdr:col>0</xdr:col>
      <xdr:colOff>0</xdr:colOff>
      <xdr:row>10</xdr:row>
      <xdr:rowOff>38100</xdr:rowOff>
    </xdr:from>
    <xdr:to>
      <xdr:col>0</xdr:col>
      <xdr:colOff>0</xdr:colOff>
      <xdr:row>10</xdr:row>
      <xdr:rowOff>276225</xdr:rowOff>
    </xdr:to>
    <xdr:sp macro="" textlink="">
      <xdr:nvSpPr>
        <xdr:cNvPr id="3" name="Rectangle 22">
          <a:extLst>
            <a:ext uri="{FF2B5EF4-FFF2-40B4-BE49-F238E27FC236}">
              <a16:creationId xmlns:a16="http://schemas.microsoft.com/office/drawing/2014/main" id="{00000000-0008-0000-3D00-000003000000}"/>
            </a:ext>
          </a:extLst>
        </xdr:cNvPr>
        <xdr:cNvSpPr>
          <a:spLocks noChangeArrowheads="1"/>
        </xdr:cNvSpPr>
      </xdr:nvSpPr>
      <xdr:spPr bwMode="auto">
        <a:xfrm>
          <a:off x="0" y="3800475"/>
          <a:ext cx="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55.xml><?xml version="1.0" encoding="utf-8"?>
<xdr:wsDr xmlns:xdr="http://schemas.openxmlformats.org/drawingml/2006/spreadsheetDrawing" xmlns:a="http://schemas.openxmlformats.org/drawingml/2006/main">
  <xdr:twoCellAnchor>
    <xdr:from>
      <xdr:col>0</xdr:col>
      <xdr:colOff>0</xdr:colOff>
      <xdr:row>5</xdr:row>
      <xdr:rowOff>190500</xdr:rowOff>
    </xdr:from>
    <xdr:to>
      <xdr:col>0</xdr:col>
      <xdr:colOff>0</xdr:colOff>
      <xdr:row>6</xdr:row>
      <xdr:rowOff>95250</xdr:rowOff>
    </xdr:to>
    <xdr:sp macro="" textlink="">
      <xdr:nvSpPr>
        <xdr:cNvPr id="2" name="Rectangle 7">
          <a:extLst>
            <a:ext uri="{FF2B5EF4-FFF2-40B4-BE49-F238E27FC236}">
              <a16:creationId xmlns:a16="http://schemas.microsoft.com/office/drawing/2014/main" id="{00000000-0008-0000-3E00-000002000000}"/>
            </a:ext>
          </a:extLst>
        </xdr:cNvPr>
        <xdr:cNvSpPr>
          <a:spLocks noChangeArrowheads="1"/>
        </xdr:cNvSpPr>
      </xdr:nvSpPr>
      <xdr:spPr bwMode="auto">
        <a:xfrm>
          <a:off x="0" y="2286000"/>
          <a:ext cx="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FFFFFF" mc:Ignorable="a14" a14:legacySpreadsheetColorIndex="9"/>
              </a:solidFill>
              <a:miter lim="800000"/>
              <a:headEnd/>
              <a:tailEnd/>
            </a14:hiddenLine>
          </a:ext>
        </a:extLst>
      </xdr:spPr>
    </xdr:sp>
    <xdr:clientData/>
  </xdr:twoCellAnchor>
  <xdr:twoCellAnchor>
    <xdr:from>
      <xdr:col>0</xdr:col>
      <xdr:colOff>0</xdr:colOff>
      <xdr:row>10</xdr:row>
      <xdr:rowOff>38100</xdr:rowOff>
    </xdr:from>
    <xdr:to>
      <xdr:col>0</xdr:col>
      <xdr:colOff>0</xdr:colOff>
      <xdr:row>10</xdr:row>
      <xdr:rowOff>276225</xdr:rowOff>
    </xdr:to>
    <xdr:sp macro="" textlink="">
      <xdr:nvSpPr>
        <xdr:cNvPr id="3" name="Rectangle 22">
          <a:extLst>
            <a:ext uri="{FF2B5EF4-FFF2-40B4-BE49-F238E27FC236}">
              <a16:creationId xmlns:a16="http://schemas.microsoft.com/office/drawing/2014/main" id="{00000000-0008-0000-3E00-000003000000}"/>
            </a:ext>
          </a:extLst>
        </xdr:cNvPr>
        <xdr:cNvSpPr>
          <a:spLocks noChangeArrowheads="1"/>
        </xdr:cNvSpPr>
      </xdr:nvSpPr>
      <xdr:spPr bwMode="auto">
        <a:xfrm>
          <a:off x="0" y="3800475"/>
          <a:ext cx="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56.xml><?xml version="1.0" encoding="utf-8"?>
<xdr:wsDr xmlns:xdr="http://schemas.openxmlformats.org/drawingml/2006/spreadsheetDrawing" xmlns:a="http://schemas.openxmlformats.org/drawingml/2006/main">
  <xdr:twoCellAnchor>
    <xdr:from>
      <xdr:col>0</xdr:col>
      <xdr:colOff>0</xdr:colOff>
      <xdr:row>5</xdr:row>
      <xdr:rowOff>190500</xdr:rowOff>
    </xdr:from>
    <xdr:to>
      <xdr:col>0</xdr:col>
      <xdr:colOff>0</xdr:colOff>
      <xdr:row>6</xdr:row>
      <xdr:rowOff>95250</xdr:rowOff>
    </xdr:to>
    <xdr:sp macro="" textlink="">
      <xdr:nvSpPr>
        <xdr:cNvPr id="2" name="Rectangle 7">
          <a:extLst>
            <a:ext uri="{FF2B5EF4-FFF2-40B4-BE49-F238E27FC236}">
              <a16:creationId xmlns:a16="http://schemas.microsoft.com/office/drawing/2014/main" id="{00000000-0008-0000-3F00-000002000000}"/>
            </a:ext>
          </a:extLst>
        </xdr:cNvPr>
        <xdr:cNvSpPr>
          <a:spLocks noChangeArrowheads="1"/>
        </xdr:cNvSpPr>
      </xdr:nvSpPr>
      <xdr:spPr bwMode="auto">
        <a:xfrm>
          <a:off x="0" y="2286000"/>
          <a:ext cx="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FFFFFF" mc:Ignorable="a14" a14:legacySpreadsheetColorIndex="9"/>
              </a:solidFill>
              <a:miter lim="800000"/>
              <a:headEnd/>
              <a:tailEnd/>
            </a14:hiddenLine>
          </a:ext>
        </a:extLst>
      </xdr:spPr>
    </xdr:sp>
    <xdr:clientData/>
  </xdr:twoCellAnchor>
  <xdr:twoCellAnchor>
    <xdr:from>
      <xdr:col>0</xdr:col>
      <xdr:colOff>0</xdr:colOff>
      <xdr:row>10</xdr:row>
      <xdr:rowOff>38100</xdr:rowOff>
    </xdr:from>
    <xdr:to>
      <xdr:col>0</xdr:col>
      <xdr:colOff>0</xdr:colOff>
      <xdr:row>10</xdr:row>
      <xdr:rowOff>276225</xdr:rowOff>
    </xdr:to>
    <xdr:sp macro="" textlink="">
      <xdr:nvSpPr>
        <xdr:cNvPr id="3" name="Rectangle 22">
          <a:extLst>
            <a:ext uri="{FF2B5EF4-FFF2-40B4-BE49-F238E27FC236}">
              <a16:creationId xmlns:a16="http://schemas.microsoft.com/office/drawing/2014/main" id="{00000000-0008-0000-3F00-000003000000}"/>
            </a:ext>
          </a:extLst>
        </xdr:cNvPr>
        <xdr:cNvSpPr>
          <a:spLocks noChangeArrowheads="1"/>
        </xdr:cNvSpPr>
      </xdr:nvSpPr>
      <xdr:spPr bwMode="auto">
        <a:xfrm>
          <a:off x="0" y="3800475"/>
          <a:ext cx="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57.xml><?xml version="1.0" encoding="utf-8"?>
<xdr:wsDr xmlns:xdr="http://schemas.openxmlformats.org/drawingml/2006/spreadsheetDrawing" xmlns:a="http://schemas.openxmlformats.org/drawingml/2006/main">
  <xdr:twoCellAnchor>
    <xdr:from>
      <xdr:col>0</xdr:col>
      <xdr:colOff>0</xdr:colOff>
      <xdr:row>5</xdr:row>
      <xdr:rowOff>190500</xdr:rowOff>
    </xdr:from>
    <xdr:to>
      <xdr:col>0</xdr:col>
      <xdr:colOff>0</xdr:colOff>
      <xdr:row>6</xdr:row>
      <xdr:rowOff>95250</xdr:rowOff>
    </xdr:to>
    <xdr:sp macro="" textlink="">
      <xdr:nvSpPr>
        <xdr:cNvPr id="2" name="Rectangle 7">
          <a:extLst>
            <a:ext uri="{FF2B5EF4-FFF2-40B4-BE49-F238E27FC236}">
              <a16:creationId xmlns:a16="http://schemas.microsoft.com/office/drawing/2014/main" id="{00000000-0008-0000-4000-000002000000}"/>
            </a:ext>
          </a:extLst>
        </xdr:cNvPr>
        <xdr:cNvSpPr>
          <a:spLocks noChangeArrowheads="1"/>
        </xdr:cNvSpPr>
      </xdr:nvSpPr>
      <xdr:spPr bwMode="auto">
        <a:xfrm>
          <a:off x="0" y="2286000"/>
          <a:ext cx="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FFFFFF" mc:Ignorable="a14" a14:legacySpreadsheetColorIndex="9"/>
              </a:solidFill>
              <a:miter lim="800000"/>
              <a:headEnd/>
              <a:tailEnd/>
            </a14:hiddenLine>
          </a:ext>
        </a:extLst>
      </xdr:spPr>
    </xdr:sp>
    <xdr:clientData/>
  </xdr:twoCellAnchor>
  <xdr:twoCellAnchor>
    <xdr:from>
      <xdr:col>0</xdr:col>
      <xdr:colOff>0</xdr:colOff>
      <xdr:row>10</xdr:row>
      <xdr:rowOff>38100</xdr:rowOff>
    </xdr:from>
    <xdr:to>
      <xdr:col>0</xdr:col>
      <xdr:colOff>0</xdr:colOff>
      <xdr:row>10</xdr:row>
      <xdr:rowOff>276225</xdr:rowOff>
    </xdr:to>
    <xdr:sp macro="" textlink="">
      <xdr:nvSpPr>
        <xdr:cNvPr id="3" name="Rectangle 22">
          <a:extLst>
            <a:ext uri="{FF2B5EF4-FFF2-40B4-BE49-F238E27FC236}">
              <a16:creationId xmlns:a16="http://schemas.microsoft.com/office/drawing/2014/main" id="{00000000-0008-0000-4000-000003000000}"/>
            </a:ext>
          </a:extLst>
        </xdr:cNvPr>
        <xdr:cNvSpPr>
          <a:spLocks noChangeArrowheads="1"/>
        </xdr:cNvSpPr>
      </xdr:nvSpPr>
      <xdr:spPr bwMode="auto">
        <a:xfrm>
          <a:off x="0" y="3800475"/>
          <a:ext cx="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58.xml><?xml version="1.0" encoding="utf-8"?>
<xdr:wsDr xmlns:xdr="http://schemas.openxmlformats.org/drawingml/2006/spreadsheetDrawing" xmlns:a="http://schemas.openxmlformats.org/drawingml/2006/main">
  <xdr:twoCellAnchor>
    <xdr:from>
      <xdr:col>0</xdr:col>
      <xdr:colOff>0</xdr:colOff>
      <xdr:row>5</xdr:row>
      <xdr:rowOff>190500</xdr:rowOff>
    </xdr:from>
    <xdr:to>
      <xdr:col>0</xdr:col>
      <xdr:colOff>0</xdr:colOff>
      <xdr:row>6</xdr:row>
      <xdr:rowOff>95250</xdr:rowOff>
    </xdr:to>
    <xdr:sp macro="" textlink="">
      <xdr:nvSpPr>
        <xdr:cNvPr id="2" name="Rectangle 7">
          <a:extLst>
            <a:ext uri="{FF2B5EF4-FFF2-40B4-BE49-F238E27FC236}">
              <a16:creationId xmlns:a16="http://schemas.microsoft.com/office/drawing/2014/main" id="{00000000-0008-0000-4100-000002000000}"/>
            </a:ext>
          </a:extLst>
        </xdr:cNvPr>
        <xdr:cNvSpPr>
          <a:spLocks noChangeArrowheads="1"/>
        </xdr:cNvSpPr>
      </xdr:nvSpPr>
      <xdr:spPr bwMode="auto">
        <a:xfrm>
          <a:off x="0" y="2286000"/>
          <a:ext cx="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FFFFFF" mc:Ignorable="a14" a14:legacySpreadsheetColorIndex="9"/>
              </a:solidFill>
              <a:miter lim="800000"/>
              <a:headEnd/>
              <a:tailEnd/>
            </a14:hiddenLine>
          </a:ext>
        </a:extLst>
      </xdr:spPr>
    </xdr:sp>
    <xdr:clientData/>
  </xdr:twoCellAnchor>
  <xdr:twoCellAnchor>
    <xdr:from>
      <xdr:col>0</xdr:col>
      <xdr:colOff>0</xdr:colOff>
      <xdr:row>10</xdr:row>
      <xdr:rowOff>38100</xdr:rowOff>
    </xdr:from>
    <xdr:to>
      <xdr:col>0</xdr:col>
      <xdr:colOff>0</xdr:colOff>
      <xdr:row>10</xdr:row>
      <xdr:rowOff>276225</xdr:rowOff>
    </xdr:to>
    <xdr:sp macro="" textlink="">
      <xdr:nvSpPr>
        <xdr:cNvPr id="3" name="Rectangle 22">
          <a:extLst>
            <a:ext uri="{FF2B5EF4-FFF2-40B4-BE49-F238E27FC236}">
              <a16:creationId xmlns:a16="http://schemas.microsoft.com/office/drawing/2014/main" id="{00000000-0008-0000-4100-000003000000}"/>
            </a:ext>
          </a:extLst>
        </xdr:cNvPr>
        <xdr:cNvSpPr>
          <a:spLocks noChangeArrowheads="1"/>
        </xdr:cNvSpPr>
      </xdr:nvSpPr>
      <xdr:spPr bwMode="auto">
        <a:xfrm>
          <a:off x="0" y="3800475"/>
          <a:ext cx="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59.xml><?xml version="1.0" encoding="utf-8"?>
<xdr:wsDr xmlns:xdr="http://schemas.openxmlformats.org/drawingml/2006/spreadsheetDrawing" xmlns:a="http://schemas.openxmlformats.org/drawingml/2006/main">
  <xdr:twoCellAnchor>
    <xdr:from>
      <xdr:col>0</xdr:col>
      <xdr:colOff>0</xdr:colOff>
      <xdr:row>5</xdr:row>
      <xdr:rowOff>190500</xdr:rowOff>
    </xdr:from>
    <xdr:to>
      <xdr:col>0</xdr:col>
      <xdr:colOff>0</xdr:colOff>
      <xdr:row>6</xdr:row>
      <xdr:rowOff>95250</xdr:rowOff>
    </xdr:to>
    <xdr:sp macro="" textlink="">
      <xdr:nvSpPr>
        <xdr:cNvPr id="2" name="Rectangle 7">
          <a:extLst>
            <a:ext uri="{FF2B5EF4-FFF2-40B4-BE49-F238E27FC236}">
              <a16:creationId xmlns:a16="http://schemas.microsoft.com/office/drawing/2014/main" id="{00000000-0008-0000-4200-000002000000}"/>
            </a:ext>
          </a:extLst>
        </xdr:cNvPr>
        <xdr:cNvSpPr>
          <a:spLocks noChangeArrowheads="1"/>
        </xdr:cNvSpPr>
      </xdr:nvSpPr>
      <xdr:spPr bwMode="auto">
        <a:xfrm>
          <a:off x="0" y="2286000"/>
          <a:ext cx="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FFFFFF" mc:Ignorable="a14" a14:legacySpreadsheetColorIndex="9"/>
              </a:solidFill>
              <a:miter lim="800000"/>
              <a:headEnd/>
              <a:tailEnd/>
            </a14:hiddenLine>
          </a:ext>
        </a:extLst>
      </xdr:spPr>
    </xdr:sp>
    <xdr:clientData/>
  </xdr:twoCellAnchor>
  <xdr:twoCellAnchor>
    <xdr:from>
      <xdr:col>0</xdr:col>
      <xdr:colOff>0</xdr:colOff>
      <xdr:row>10</xdr:row>
      <xdr:rowOff>38100</xdr:rowOff>
    </xdr:from>
    <xdr:to>
      <xdr:col>0</xdr:col>
      <xdr:colOff>0</xdr:colOff>
      <xdr:row>10</xdr:row>
      <xdr:rowOff>276225</xdr:rowOff>
    </xdr:to>
    <xdr:sp macro="" textlink="">
      <xdr:nvSpPr>
        <xdr:cNvPr id="3" name="Rectangle 22">
          <a:extLst>
            <a:ext uri="{FF2B5EF4-FFF2-40B4-BE49-F238E27FC236}">
              <a16:creationId xmlns:a16="http://schemas.microsoft.com/office/drawing/2014/main" id="{00000000-0008-0000-4200-000003000000}"/>
            </a:ext>
          </a:extLst>
        </xdr:cNvPr>
        <xdr:cNvSpPr>
          <a:spLocks noChangeArrowheads="1"/>
        </xdr:cNvSpPr>
      </xdr:nvSpPr>
      <xdr:spPr bwMode="auto">
        <a:xfrm>
          <a:off x="0" y="3800475"/>
          <a:ext cx="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5</xdr:row>
      <xdr:rowOff>190500</xdr:rowOff>
    </xdr:from>
    <xdr:to>
      <xdr:col>0</xdr:col>
      <xdr:colOff>0</xdr:colOff>
      <xdr:row>6</xdr:row>
      <xdr:rowOff>95250</xdr:rowOff>
    </xdr:to>
    <xdr:sp macro="" textlink="">
      <xdr:nvSpPr>
        <xdr:cNvPr id="2" name="Rectangle 7">
          <a:extLst>
            <a:ext uri="{FF2B5EF4-FFF2-40B4-BE49-F238E27FC236}">
              <a16:creationId xmlns:a16="http://schemas.microsoft.com/office/drawing/2014/main" id="{9E4E9A6E-CAAC-4E4B-AC9E-0F88C50868D0}"/>
            </a:ext>
          </a:extLst>
        </xdr:cNvPr>
        <xdr:cNvSpPr>
          <a:spLocks noChangeArrowheads="1"/>
        </xdr:cNvSpPr>
      </xdr:nvSpPr>
      <xdr:spPr bwMode="auto">
        <a:xfrm>
          <a:off x="0" y="2286000"/>
          <a:ext cx="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FFFFFF" mc:Ignorable="a14" a14:legacySpreadsheetColorIndex="9"/>
              </a:solidFill>
              <a:miter lim="800000"/>
              <a:headEnd/>
              <a:tailEnd/>
            </a14:hiddenLine>
          </a:ext>
        </a:extLst>
      </xdr:spPr>
    </xdr:sp>
    <xdr:clientData/>
  </xdr:twoCellAnchor>
  <xdr:twoCellAnchor>
    <xdr:from>
      <xdr:col>0</xdr:col>
      <xdr:colOff>0</xdr:colOff>
      <xdr:row>10</xdr:row>
      <xdr:rowOff>38100</xdr:rowOff>
    </xdr:from>
    <xdr:to>
      <xdr:col>0</xdr:col>
      <xdr:colOff>0</xdr:colOff>
      <xdr:row>10</xdr:row>
      <xdr:rowOff>276225</xdr:rowOff>
    </xdr:to>
    <xdr:sp macro="" textlink="">
      <xdr:nvSpPr>
        <xdr:cNvPr id="3" name="Rectangle 22">
          <a:extLst>
            <a:ext uri="{FF2B5EF4-FFF2-40B4-BE49-F238E27FC236}">
              <a16:creationId xmlns:a16="http://schemas.microsoft.com/office/drawing/2014/main" id="{E78CD78F-1224-486E-8A7F-5AB2CF107262}"/>
            </a:ext>
          </a:extLst>
        </xdr:cNvPr>
        <xdr:cNvSpPr>
          <a:spLocks noChangeArrowheads="1"/>
        </xdr:cNvSpPr>
      </xdr:nvSpPr>
      <xdr:spPr bwMode="auto">
        <a:xfrm>
          <a:off x="0" y="3800475"/>
          <a:ext cx="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60.xml><?xml version="1.0" encoding="utf-8"?>
<xdr:wsDr xmlns:xdr="http://schemas.openxmlformats.org/drawingml/2006/spreadsheetDrawing" xmlns:a="http://schemas.openxmlformats.org/drawingml/2006/main">
  <xdr:twoCellAnchor>
    <xdr:from>
      <xdr:col>0</xdr:col>
      <xdr:colOff>0</xdr:colOff>
      <xdr:row>5</xdr:row>
      <xdr:rowOff>190500</xdr:rowOff>
    </xdr:from>
    <xdr:to>
      <xdr:col>0</xdr:col>
      <xdr:colOff>0</xdr:colOff>
      <xdr:row>6</xdr:row>
      <xdr:rowOff>95250</xdr:rowOff>
    </xdr:to>
    <xdr:sp macro="" textlink="">
      <xdr:nvSpPr>
        <xdr:cNvPr id="2" name="Rectangle 7">
          <a:extLst>
            <a:ext uri="{FF2B5EF4-FFF2-40B4-BE49-F238E27FC236}">
              <a16:creationId xmlns:a16="http://schemas.microsoft.com/office/drawing/2014/main" id="{00000000-0008-0000-4300-000002000000}"/>
            </a:ext>
          </a:extLst>
        </xdr:cNvPr>
        <xdr:cNvSpPr>
          <a:spLocks noChangeArrowheads="1"/>
        </xdr:cNvSpPr>
      </xdr:nvSpPr>
      <xdr:spPr bwMode="auto">
        <a:xfrm>
          <a:off x="0" y="2286000"/>
          <a:ext cx="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FFFFFF" mc:Ignorable="a14" a14:legacySpreadsheetColorIndex="9"/>
              </a:solidFill>
              <a:miter lim="800000"/>
              <a:headEnd/>
              <a:tailEnd/>
            </a14:hiddenLine>
          </a:ext>
        </a:extLst>
      </xdr:spPr>
    </xdr:sp>
    <xdr:clientData/>
  </xdr:twoCellAnchor>
  <xdr:twoCellAnchor>
    <xdr:from>
      <xdr:col>0</xdr:col>
      <xdr:colOff>0</xdr:colOff>
      <xdr:row>10</xdr:row>
      <xdr:rowOff>38100</xdr:rowOff>
    </xdr:from>
    <xdr:to>
      <xdr:col>0</xdr:col>
      <xdr:colOff>0</xdr:colOff>
      <xdr:row>10</xdr:row>
      <xdr:rowOff>276225</xdr:rowOff>
    </xdr:to>
    <xdr:sp macro="" textlink="">
      <xdr:nvSpPr>
        <xdr:cNvPr id="3" name="Rectangle 22">
          <a:extLst>
            <a:ext uri="{FF2B5EF4-FFF2-40B4-BE49-F238E27FC236}">
              <a16:creationId xmlns:a16="http://schemas.microsoft.com/office/drawing/2014/main" id="{00000000-0008-0000-4300-000003000000}"/>
            </a:ext>
          </a:extLst>
        </xdr:cNvPr>
        <xdr:cNvSpPr>
          <a:spLocks noChangeArrowheads="1"/>
        </xdr:cNvSpPr>
      </xdr:nvSpPr>
      <xdr:spPr bwMode="auto">
        <a:xfrm>
          <a:off x="0" y="3800475"/>
          <a:ext cx="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61.xml><?xml version="1.0" encoding="utf-8"?>
<xdr:wsDr xmlns:xdr="http://schemas.openxmlformats.org/drawingml/2006/spreadsheetDrawing" xmlns:a="http://schemas.openxmlformats.org/drawingml/2006/main">
  <xdr:twoCellAnchor>
    <xdr:from>
      <xdr:col>0</xdr:col>
      <xdr:colOff>0</xdr:colOff>
      <xdr:row>5</xdr:row>
      <xdr:rowOff>190500</xdr:rowOff>
    </xdr:from>
    <xdr:to>
      <xdr:col>0</xdr:col>
      <xdr:colOff>0</xdr:colOff>
      <xdr:row>6</xdr:row>
      <xdr:rowOff>95250</xdr:rowOff>
    </xdr:to>
    <xdr:sp macro="" textlink="">
      <xdr:nvSpPr>
        <xdr:cNvPr id="2" name="Rectangle 7">
          <a:extLst>
            <a:ext uri="{FF2B5EF4-FFF2-40B4-BE49-F238E27FC236}">
              <a16:creationId xmlns:a16="http://schemas.microsoft.com/office/drawing/2014/main" id="{00000000-0008-0000-4400-000002000000}"/>
            </a:ext>
          </a:extLst>
        </xdr:cNvPr>
        <xdr:cNvSpPr>
          <a:spLocks noChangeArrowheads="1"/>
        </xdr:cNvSpPr>
      </xdr:nvSpPr>
      <xdr:spPr bwMode="auto">
        <a:xfrm>
          <a:off x="0" y="2286000"/>
          <a:ext cx="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FFFFFF" mc:Ignorable="a14" a14:legacySpreadsheetColorIndex="9"/>
              </a:solidFill>
              <a:miter lim="800000"/>
              <a:headEnd/>
              <a:tailEnd/>
            </a14:hiddenLine>
          </a:ext>
        </a:extLst>
      </xdr:spPr>
    </xdr:sp>
    <xdr:clientData/>
  </xdr:twoCellAnchor>
  <xdr:twoCellAnchor>
    <xdr:from>
      <xdr:col>0</xdr:col>
      <xdr:colOff>0</xdr:colOff>
      <xdr:row>10</xdr:row>
      <xdr:rowOff>38100</xdr:rowOff>
    </xdr:from>
    <xdr:to>
      <xdr:col>0</xdr:col>
      <xdr:colOff>0</xdr:colOff>
      <xdr:row>10</xdr:row>
      <xdr:rowOff>276225</xdr:rowOff>
    </xdr:to>
    <xdr:sp macro="" textlink="">
      <xdr:nvSpPr>
        <xdr:cNvPr id="3" name="Rectangle 22">
          <a:extLst>
            <a:ext uri="{FF2B5EF4-FFF2-40B4-BE49-F238E27FC236}">
              <a16:creationId xmlns:a16="http://schemas.microsoft.com/office/drawing/2014/main" id="{00000000-0008-0000-4400-000003000000}"/>
            </a:ext>
          </a:extLst>
        </xdr:cNvPr>
        <xdr:cNvSpPr>
          <a:spLocks noChangeArrowheads="1"/>
        </xdr:cNvSpPr>
      </xdr:nvSpPr>
      <xdr:spPr bwMode="auto">
        <a:xfrm>
          <a:off x="0" y="3800475"/>
          <a:ext cx="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62.xml><?xml version="1.0" encoding="utf-8"?>
<xdr:wsDr xmlns:xdr="http://schemas.openxmlformats.org/drawingml/2006/spreadsheetDrawing" xmlns:a="http://schemas.openxmlformats.org/drawingml/2006/main">
  <xdr:twoCellAnchor>
    <xdr:from>
      <xdr:col>0</xdr:col>
      <xdr:colOff>0</xdr:colOff>
      <xdr:row>5</xdr:row>
      <xdr:rowOff>190500</xdr:rowOff>
    </xdr:from>
    <xdr:to>
      <xdr:col>0</xdr:col>
      <xdr:colOff>0</xdr:colOff>
      <xdr:row>6</xdr:row>
      <xdr:rowOff>95250</xdr:rowOff>
    </xdr:to>
    <xdr:sp macro="" textlink="">
      <xdr:nvSpPr>
        <xdr:cNvPr id="2" name="Rectangle 7">
          <a:extLst>
            <a:ext uri="{FF2B5EF4-FFF2-40B4-BE49-F238E27FC236}">
              <a16:creationId xmlns:a16="http://schemas.microsoft.com/office/drawing/2014/main" id="{00000000-0008-0000-4500-000002000000}"/>
            </a:ext>
          </a:extLst>
        </xdr:cNvPr>
        <xdr:cNvSpPr>
          <a:spLocks noChangeArrowheads="1"/>
        </xdr:cNvSpPr>
      </xdr:nvSpPr>
      <xdr:spPr bwMode="auto">
        <a:xfrm>
          <a:off x="0" y="2286000"/>
          <a:ext cx="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FFFFFF" mc:Ignorable="a14" a14:legacySpreadsheetColorIndex="9"/>
              </a:solidFill>
              <a:miter lim="800000"/>
              <a:headEnd/>
              <a:tailEnd/>
            </a14:hiddenLine>
          </a:ext>
        </a:extLst>
      </xdr:spPr>
    </xdr:sp>
    <xdr:clientData/>
  </xdr:twoCellAnchor>
  <xdr:twoCellAnchor>
    <xdr:from>
      <xdr:col>0</xdr:col>
      <xdr:colOff>0</xdr:colOff>
      <xdr:row>10</xdr:row>
      <xdr:rowOff>38100</xdr:rowOff>
    </xdr:from>
    <xdr:to>
      <xdr:col>0</xdr:col>
      <xdr:colOff>0</xdr:colOff>
      <xdr:row>10</xdr:row>
      <xdr:rowOff>276225</xdr:rowOff>
    </xdr:to>
    <xdr:sp macro="" textlink="">
      <xdr:nvSpPr>
        <xdr:cNvPr id="3" name="Rectangle 22">
          <a:extLst>
            <a:ext uri="{FF2B5EF4-FFF2-40B4-BE49-F238E27FC236}">
              <a16:creationId xmlns:a16="http://schemas.microsoft.com/office/drawing/2014/main" id="{00000000-0008-0000-4500-000003000000}"/>
            </a:ext>
          </a:extLst>
        </xdr:cNvPr>
        <xdr:cNvSpPr>
          <a:spLocks noChangeArrowheads="1"/>
        </xdr:cNvSpPr>
      </xdr:nvSpPr>
      <xdr:spPr bwMode="auto">
        <a:xfrm>
          <a:off x="0" y="3800475"/>
          <a:ext cx="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63.xml><?xml version="1.0" encoding="utf-8"?>
<xdr:wsDr xmlns:xdr="http://schemas.openxmlformats.org/drawingml/2006/spreadsheetDrawing" xmlns:a="http://schemas.openxmlformats.org/drawingml/2006/main">
  <xdr:twoCellAnchor>
    <xdr:from>
      <xdr:col>0</xdr:col>
      <xdr:colOff>0</xdr:colOff>
      <xdr:row>5</xdr:row>
      <xdr:rowOff>190500</xdr:rowOff>
    </xdr:from>
    <xdr:to>
      <xdr:col>0</xdr:col>
      <xdr:colOff>0</xdr:colOff>
      <xdr:row>6</xdr:row>
      <xdr:rowOff>95250</xdr:rowOff>
    </xdr:to>
    <xdr:sp macro="" textlink="">
      <xdr:nvSpPr>
        <xdr:cNvPr id="2" name="Rectangle 7">
          <a:extLst>
            <a:ext uri="{FF2B5EF4-FFF2-40B4-BE49-F238E27FC236}">
              <a16:creationId xmlns:a16="http://schemas.microsoft.com/office/drawing/2014/main" id="{00000000-0008-0000-4600-000002000000}"/>
            </a:ext>
          </a:extLst>
        </xdr:cNvPr>
        <xdr:cNvSpPr>
          <a:spLocks noChangeArrowheads="1"/>
        </xdr:cNvSpPr>
      </xdr:nvSpPr>
      <xdr:spPr bwMode="auto">
        <a:xfrm>
          <a:off x="0" y="2286000"/>
          <a:ext cx="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FFFFFF" mc:Ignorable="a14" a14:legacySpreadsheetColorIndex="9"/>
              </a:solidFill>
              <a:miter lim="800000"/>
              <a:headEnd/>
              <a:tailEnd/>
            </a14:hiddenLine>
          </a:ext>
        </a:extLst>
      </xdr:spPr>
    </xdr:sp>
    <xdr:clientData/>
  </xdr:twoCellAnchor>
  <xdr:twoCellAnchor>
    <xdr:from>
      <xdr:col>0</xdr:col>
      <xdr:colOff>0</xdr:colOff>
      <xdr:row>10</xdr:row>
      <xdr:rowOff>38100</xdr:rowOff>
    </xdr:from>
    <xdr:to>
      <xdr:col>0</xdr:col>
      <xdr:colOff>0</xdr:colOff>
      <xdr:row>10</xdr:row>
      <xdr:rowOff>276225</xdr:rowOff>
    </xdr:to>
    <xdr:sp macro="" textlink="">
      <xdr:nvSpPr>
        <xdr:cNvPr id="3" name="Rectangle 22">
          <a:extLst>
            <a:ext uri="{FF2B5EF4-FFF2-40B4-BE49-F238E27FC236}">
              <a16:creationId xmlns:a16="http://schemas.microsoft.com/office/drawing/2014/main" id="{00000000-0008-0000-4600-000003000000}"/>
            </a:ext>
          </a:extLst>
        </xdr:cNvPr>
        <xdr:cNvSpPr>
          <a:spLocks noChangeArrowheads="1"/>
        </xdr:cNvSpPr>
      </xdr:nvSpPr>
      <xdr:spPr bwMode="auto">
        <a:xfrm>
          <a:off x="0" y="3800475"/>
          <a:ext cx="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64.xml><?xml version="1.0" encoding="utf-8"?>
<xdr:wsDr xmlns:xdr="http://schemas.openxmlformats.org/drawingml/2006/spreadsheetDrawing" xmlns:a="http://schemas.openxmlformats.org/drawingml/2006/main">
  <xdr:twoCellAnchor>
    <xdr:from>
      <xdr:col>0</xdr:col>
      <xdr:colOff>0</xdr:colOff>
      <xdr:row>5</xdr:row>
      <xdr:rowOff>190500</xdr:rowOff>
    </xdr:from>
    <xdr:to>
      <xdr:col>0</xdr:col>
      <xdr:colOff>0</xdr:colOff>
      <xdr:row>6</xdr:row>
      <xdr:rowOff>95250</xdr:rowOff>
    </xdr:to>
    <xdr:sp macro="" textlink="">
      <xdr:nvSpPr>
        <xdr:cNvPr id="2" name="Rectangle 7">
          <a:extLst>
            <a:ext uri="{FF2B5EF4-FFF2-40B4-BE49-F238E27FC236}">
              <a16:creationId xmlns:a16="http://schemas.microsoft.com/office/drawing/2014/main" id="{00000000-0008-0000-4700-000002000000}"/>
            </a:ext>
          </a:extLst>
        </xdr:cNvPr>
        <xdr:cNvSpPr>
          <a:spLocks noChangeArrowheads="1"/>
        </xdr:cNvSpPr>
      </xdr:nvSpPr>
      <xdr:spPr bwMode="auto">
        <a:xfrm>
          <a:off x="0" y="2286000"/>
          <a:ext cx="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FFFFFF" mc:Ignorable="a14" a14:legacySpreadsheetColorIndex="9"/>
              </a:solidFill>
              <a:miter lim="800000"/>
              <a:headEnd/>
              <a:tailEnd/>
            </a14:hiddenLine>
          </a:ext>
        </a:extLst>
      </xdr:spPr>
    </xdr:sp>
    <xdr:clientData/>
  </xdr:twoCellAnchor>
  <xdr:twoCellAnchor>
    <xdr:from>
      <xdr:col>0</xdr:col>
      <xdr:colOff>0</xdr:colOff>
      <xdr:row>10</xdr:row>
      <xdr:rowOff>38100</xdr:rowOff>
    </xdr:from>
    <xdr:to>
      <xdr:col>0</xdr:col>
      <xdr:colOff>0</xdr:colOff>
      <xdr:row>10</xdr:row>
      <xdr:rowOff>276225</xdr:rowOff>
    </xdr:to>
    <xdr:sp macro="" textlink="">
      <xdr:nvSpPr>
        <xdr:cNvPr id="3" name="Rectangle 22">
          <a:extLst>
            <a:ext uri="{FF2B5EF4-FFF2-40B4-BE49-F238E27FC236}">
              <a16:creationId xmlns:a16="http://schemas.microsoft.com/office/drawing/2014/main" id="{00000000-0008-0000-4700-000003000000}"/>
            </a:ext>
          </a:extLst>
        </xdr:cNvPr>
        <xdr:cNvSpPr>
          <a:spLocks noChangeArrowheads="1"/>
        </xdr:cNvSpPr>
      </xdr:nvSpPr>
      <xdr:spPr bwMode="auto">
        <a:xfrm>
          <a:off x="0" y="3800475"/>
          <a:ext cx="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65.xml><?xml version="1.0" encoding="utf-8"?>
<xdr:wsDr xmlns:xdr="http://schemas.openxmlformats.org/drawingml/2006/spreadsheetDrawing" xmlns:a="http://schemas.openxmlformats.org/drawingml/2006/main">
  <xdr:twoCellAnchor>
    <xdr:from>
      <xdr:col>0</xdr:col>
      <xdr:colOff>0</xdr:colOff>
      <xdr:row>5</xdr:row>
      <xdr:rowOff>190500</xdr:rowOff>
    </xdr:from>
    <xdr:to>
      <xdr:col>0</xdr:col>
      <xdr:colOff>0</xdr:colOff>
      <xdr:row>6</xdr:row>
      <xdr:rowOff>95250</xdr:rowOff>
    </xdr:to>
    <xdr:sp macro="" textlink="">
      <xdr:nvSpPr>
        <xdr:cNvPr id="2" name="Rectangle 7">
          <a:extLst>
            <a:ext uri="{FF2B5EF4-FFF2-40B4-BE49-F238E27FC236}">
              <a16:creationId xmlns:a16="http://schemas.microsoft.com/office/drawing/2014/main" id="{00000000-0008-0000-4800-000002000000}"/>
            </a:ext>
          </a:extLst>
        </xdr:cNvPr>
        <xdr:cNvSpPr>
          <a:spLocks noChangeArrowheads="1"/>
        </xdr:cNvSpPr>
      </xdr:nvSpPr>
      <xdr:spPr bwMode="auto">
        <a:xfrm>
          <a:off x="0" y="2286000"/>
          <a:ext cx="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FFFFFF" mc:Ignorable="a14" a14:legacySpreadsheetColorIndex="9"/>
              </a:solidFill>
              <a:miter lim="800000"/>
              <a:headEnd/>
              <a:tailEnd/>
            </a14:hiddenLine>
          </a:ext>
        </a:extLst>
      </xdr:spPr>
    </xdr:sp>
    <xdr:clientData/>
  </xdr:twoCellAnchor>
  <xdr:twoCellAnchor>
    <xdr:from>
      <xdr:col>0</xdr:col>
      <xdr:colOff>0</xdr:colOff>
      <xdr:row>10</xdr:row>
      <xdr:rowOff>38100</xdr:rowOff>
    </xdr:from>
    <xdr:to>
      <xdr:col>0</xdr:col>
      <xdr:colOff>0</xdr:colOff>
      <xdr:row>10</xdr:row>
      <xdr:rowOff>276225</xdr:rowOff>
    </xdr:to>
    <xdr:sp macro="" textlink="">
      <xdr:nvSpPr>
        <xdr:cNvPr id="3" name="Rectangle 22">
          <a:extLst>
            <a:ext uri="{FF2B5EF4-FFF2-40B4-BE49-F238E27FC236}">
              <a16:creationId xmlns:a16="http://schemas.microsoft.com/office/drawing/2014/main" id="{00000000-0008-0000-4800-000003000000}"/>
            </a:ext>
          </a:extLst>
        </xdr:cNvPr>
        <xdr:cNvSpPr>
          <a:spLocks noChangeArrowheads="1"/>
        </xdr:cNvSpPr>
      </xdr:nvSpPr>
      <xdr:spPr bwMode="auto">
        <a:xfrm>
          <a:off x="0" y="3800475"/>
          <a:ext cx="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66.xml><?xml version="1.0" encoding="utf-8"?>
<xdr:wsDr xmlns:xdr="http://schemas.openxmlformats.org/drawingml/2006/spreadsheetDrawing" xmlns:a="http://schemas.openxmlformats.org/drawingml/2006/main">
  <xdr:twoCellAnchor>
    <xdr:from>
      <xdr:col>0</xdr:col>
      <xdr:colOff>0</xdr:colOff>
      <xdr:row>5</xdr:row>
      <xdr:rowOff>190500</xdr:rowOff>
    </xdr:from>
    <xdr:to>
      <xdr:col>0</xdr:col>
      <xdr:colOff>0</xdr:colOff>
      <xdr:row>6</xdr:row>
      <xdr:rowOff>95250</xdr:rowOff>
    </xdr:to>
    <xdr:sp macro="" textlink="">
      <xdr:nvSpPr>
        <xdr:cNvPr id="2" name="Rectangle 7">
          <a:extLst>
            <a:ext uri="{FF2B5EF4-FFF2-40B4-BE49-F238E27FC236}">
              <a16:creationId xmlns:a16="http://schemas.microsoft.com/office/drawing/2014/main" id="{00000000-0008-0000-4900-000002000000}"/>
            </a:ext>
          </a:extLst>
        </xdr:cNvPr>
        <xdr:cNvSpPr>
          <a:spLocks noChangeArrowheads="1"/>
        </xdr:cNvSpPr>
      </xdr:nvSpPr>
      <xdr:spPr bwMode="auto">
        <a:xfrm>
          <a:off x="0" y="2286000"/>
          <a:ext cx="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FFFFFF" mc:Ignorable="a14" a14:legacySpreadsheetColorIndex="9"/>
              </a:solidFill>
              <a:miter lim="800000"/>
              <a:headEnd/>
              <a:tailEnd/>
            </a14:hiddenLine>
          </a:ext>
        </a:extLst>
      </xdr:spPr>
    </xdr:sp>
    <xdr:clientData/>
  </xdr:twoCellAnchor>
  <xdr:twoCellAnchor>
    <xdr:from>
      <xdr:col>0</xdr:col>
      <xdr:colOff>0</xdr:colOff>
      <xdr:row>10</xdr:row>
      <xdr:rowOff>38100</xdr:rowOff>
    </xdr:from>
    <xdr:to>
      <xdr:col>0</xdr:col>
      <xdr:colOff>0</xdr:colOff>
      <xdr:row>10</xdr:row>
      <xdr:rowOff>276225</xdr:rowOff>
    </xdr:to>
    <xdr:sp macro="" textlink="">
      <xdr:nvSpPr>
        <xdr:cNvPr id="3" name="Rectangle 22">
          <a:extLst>
            <a:ext uri="{FF2B5EF4-FFF2-40B4-BE49-F238E27FC236}">
              <a16:creationId xmlns:a16="http://schemas.microsoft.com/office/drawing/2014/main" id="{00000000-0008-0000-4900-000003000000}"/>
            </a:ext>
          </a:extLst>
        </xdr:cNvPr>
        <xdr:cNvSpPr>
          <a:spLocks noChangeArrowheads="1"/>
        </xdr:cNvSpPr>
      </xdr:nvSpPr>
      <xdr:spPr bwMode="auto">
        <a:xfrm>
          <a:off x="0" y="3800475"/>
          <a:ext cx="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67.xml><?xml version="1.0" encoding="utf-8"?>
<xdr:wsDr xmlns:xdr="http://schemas.openxmlformats.org/drawingml/2006/spreadsheetDrawing" xmlns:a="http://schemas.openxmlformats.org/drawingml/2006/main">
  <xdr:twoCellAnchor>
    <xdr:from>
      <xdr:col>0</xdr:col>
      <xdr:colOff>0</xdr:colOff>
      <xdr:row>5</xdr:row>
      <xdr:rowOff>190500</xdr:rowOff>
    </xdr:from>
    <xdr:to>
      <xdr:col>0</xdr:col>
      <xdr:colOff>0</xdr:colOff>
      <xdr:row>6</xdr:row>
      <xdr:rowOff>95250</xdr:rowOff>
    </xdr:to>
    <xdr:sp macro="" textlink="">
      <xdr:nvSpPr>
        <xdr:cNvPr id="2" name="Rectangle 7">
          <a:extLst>
            <a:ext uri="{FF2B5EF4-FFF2-40B4-BE49-F238E27FC236}">
              <a16:creationId xmlns:a16="http://schemas.microsoft.com/office/drawing/2014/main" id="{00000000-0008-0000-4A00-000002000000}"/>
            </a:ext>
          </a:extLst>
        </xdr:cNvPr>
        <xdr:cNvSpPr>
          <a:spLocks noChangeArrowheads="1"/>
        </xdr:cNvSpPr>
      </xdr:nvSpPr>
      <xdr:spPr bwMode="auto">
        <a:xfrm>
          <a:off x="0" y="2286000"/>
          <a:ext cx="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FFFFFF" mc:Ignorable="a14" a14:legacySpreadsheetColorIndex="9"/>
              </a:solidFill>
              <a:miter lim="800000"/>
              <a:headEnd/>
              <a:tailEnd/>
            </a14:hiddenLine>
          </a:ext>
        </a:extLst>
      </xdr:spPr>
    </xdr:sp>
    <xdr:clientData/>
  </xdr:twoCellAnchor>
  <xdr:twoCellAnchor>
    <xdr:from>
      <xdr:col>0</xdr:col>
      <xdr:colOff>0</xdr:colOff>
      <xdr:row>10</xdr:row>
      <xdr:rowOff>38100</xdr:rowOff>
    </xdr:from>
    <xdr:to>
      <xdr:col>0</xdr:col>
      <xdr:colOff>0</xdr:colOff>
      <xdr:row>10</xdr:row>
      <xdr:rowOff>276225</xdr:rowOff>
    </xdr:to>
    <xdr:sp macro="" textlink="">
      <xdr:nvSpPr>
        <xdr:cNvPr id="3" name="Rectangle 22">
          <a:extLst>
            <a:ext uri="{FF2B5EF4-FFF2-40B4-BE49-F238E27FC236}">
              <a16:creationId xmlns:a16="http://schemas.microsoft.com/office/drawing/2014/main" id="{00000000-0008-0000-4A00-000003000000}"/>
            </a:ext>
          </a:extLst>
        </xdr:cNvPr>
        <xdr:cNvSpPr>
          <a:spLocks noChangeArrowheads="1"/>
        </xdr:cNvSpPr>
      </xdr:nvSpPr>
      <xdr:spPr bwMode="auto">
        <a:xfrm>
          <a:off x="0" y="3800475"/>
          <a:ext cx="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68.xml><?xml version="1.0" encoding="utf-8"?>
<xdr:wsDr xmlns:xdr="http://schemas.openxmlformats.org/drawingml/2006/spreadsheetDrawing" xmlns:a="http://schemas.openxmlformats.org/drawingml/2006/main">
  <xdr:twoCellAnchor>
    <xdr:from>
      <xdr:col>0</xdr:col>
      <xdr:colOff>0</xdr:colOff>
      <xdr:row>4</xdr:row>
      <xdr:rowOff>38100</xdr:rowOff>
    </xdr:from>
    <xdr:to>
      <xdr:col>0</xdr:col>
      <xdr:colOff>0</xdr:colOff>
      <xdr:row>4</xdr:row>
      <xdr:rowOff>276225</xdr:rowOff>
    </xdr:to>
    <xdr:sp macro="" textlink="">
      <xdr:nvSpPr>
        <xdr:cNvPr id="4145" name="Rectangle 7">
          <a:extLst>
            <a:ext uri="{FF2B5EF4-FFF2-40B4-BE49-F238E27FC236}">
              <a16:creationId xmlns:a16="http://schemas.microsoft.com/office/drawing/2014/main" id="{00000000-0008-0000-4D00-000031100000}"/>
            </a:ext>
          </a:extLst>
        </xdr:cNvPr>
        <xdr:cNvSpPr>
          <a:spLocks noChangeArrowheads="1"/>
        </xdr:cNvSpPr>
      </xdr:nvSpPr>
      <xdr:spPr bwMode="auto">
        <a:xfrm>
          <a:off x="0" y="1924050"/>
          <a:ext cx="0" cy="2381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69.xml><?xml version="1.0" encoding="utf-8"?>
<xdr:wsDr xmlns:xdr="http://schemas.openxmlformats.org/drawingml/2006/spreadsheetDrawing" xmlns:a="http://schemas.openxmlformats.org/drawingml/2006/main">
  <xdr:twoCellAnchor>
    <xdr:from>
      <xdr:col>0</xdr:col>
      <xdr:colOff>0</xdr:colOff>
      <xdr:row>5</xdr:row>
      <xdr:rowOff>190500</xdr:rowOff>
    </xdr:from>
    <xdr:to>
      <xdr:col>0</xdr:col>
      <xdr:colOff>0</xdr:colOff>
      <xdr:row>6</xdr:row>
      <xdr:rowOff>95250</xdr:rowOff>
    </xdr:to>
    <xdr:sp macro="" textlink="">
      <xdr:nvSpPr>
        <xdr:cNvPr id="38991" name="Rectangle 1">
          <a:extLst>
            <a:ext uri="{FF2B5EF4-FFF2-40B4-BE49-F238E27FC236}">
              <a16:creationId xmlns:a16="http://schemas.microsoft.com/office/drawing/2014/main" id="{00000000-0008-0000-4C00-00004F980000}"/>
            </a:ext>
          </a:extLst>
        </xdr:cNvPr>
        <xdr:cNvSpPr>
          <a:spLocks noChangeArrowheads="1"/>
        </xdr:cNvSpPr>
      </xdr:nvSpPr>
      <xdr:spPr bwMode="auto">
        <a:xfrm>
          <a:off x="0" y="2333625"/>
          <a:ext cx="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FFFFFF" mc:Ignorable="a14" a14:legacySpreadsheetColorIndex="9"/>
              </a:solidFill>
              <a:miter lim="800000"/>
              <a:headEnd/>
              <a:tailEnd/>
            </a14:hiddenLine>
          </a:ext>
        </a:extLst>
      </xdr:spPr>
    </xdr:sp>
    <xdr:clientData/>
  </xdr:twoCellAnchor>
  <xdr:twoCellAnchor>
    <xdr:from>
      <xdr:col>0</xdr:col>
      <xdr:colOff>0</xdr:colOff>
      <xdr:row>10</xdr:row>
      <xdr:rowOff>38100</xdr:rowOff>
    </xdr:from>
    <xdr:to>
      <xdr:col>0</xdr:col>
      <xdr:colOff>0</xdr:colOff>
      <xdr:row>10</xdr:row>
      <xdr:rowOff>276225</xdr:rowOff>
    </xdr:to>
    <xdr:sp macro="" textlink="">
      <xdr:nvSpPr>
        <xdr:cNvPr id="38992" name="Rectangle 22">
          <a:extLst>
            <a:ext uri="{FF2B5EF4-FFF2-40B4-BE49-F238E27FC236}">
              <a16:creationId xmlns:a16="http://schemas.microsoft.com/office/drawing/2014/main" id="{00000000-0008-0000-4C00-000050980000}"/>
            </a:ext>
          </a:extLst>
        </xdr:cNvPr>
        <xdr:cNvSpPr>
          <a:spLocks noChangeArrowheads="1"/>
        </xdr:cNvSpPr>
      </xdr:nvSpPr>
      <xdr:spPr bwMode="auto">
        <a:xfrm>
          <a:off x="0" y="3848100"/>
          <a:ext cx="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5</xdr:row>
      <xdr:rowOff>190500</xdr:rowOff>
    </xdr:from>
    <xdr:to>
      <xdr:col>0</xdr:col>
      <xdr:colOff>0</xdr:colOff>
      <xdr:row>6</xdr:row>
      <xdr:rowOff>95250</xdr:rowOff>
    </xdr:to>
    <xdr:sp macro="" textlink="">
      <xdr:nvSpPr>
        <xdr:cNvPr id="2" name="Rectangle 7">
          <a:extLst>
            <a:ext uri="{FF2B5EF4-FFF2-40B4-BE49-F238E27FC236}">
              <a16:creationId xmlns:a16="http://schemas.microsoft.com/office/drawing/2014/main" id="{00000000-0008-0000-0900-000002000000}"/>
            </a:ext>
          </a:extLst>
        </xdr:cNvPr>
        <xdr:cNvSpPr>
          <a:spLocks noChangeArrowheads="1"/>
        </xdr:cNvSpPr>
      </xdr:nvSpPr>
      <xdr:spPr bwMode="auto">
        <a:xfrm>
          <a:off x="0" y="2286000"/>
          <a:ext cx="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FFFFFF" mc:Ignorable="a14" a14:legacySpreadsheetColorIndex="9"/>
              </a:solidFill>
              <a:miter lim="800000"/>
              <a:headEnd/>
              <a:tailEnd/>
            </a14:hiddenLine>
          </a:ext>
        </a:extLst>
      </xdr:spPr>
    </xdr:sp>
    <xdr:clientData/>
  </xdr:twoCellAnchor>
  <xdr:twoCellAnchor>
    <xdr:from>
      <xdr:col>0</xdr:col>
      <xdr:colOff>0</xdr:colOff>
      <xdr:row>10</xdr:row>
      <xdr:rowOff>38100</xdr:rowOff>
    </xdr:from>
    <xdr:to>
      <xdr:col>0</xdr:col>
      <xdr:colOff>0</xdr:colOff>
      <xdr:row>10</xdr:row>
      <xdr:rowOff>276225</xdr:rowOff>
    </xdr:to>
    <xdr:sp macro="" textlink="">
      <xdr:nvSpPr>
        <xdr:cNvPr id="3" name="Rectangle 22">
          <a:extLst>
            <a:ext uri="{FF2B5EF4-FFF2-40B4-BE49-F238E27FC236}">
              <a16:creationId xmlns:a16="http://schemas.microsoft.com/office/drawing/2014/main" id="{00000000-0008-0000-0900-000003000000}"/>
            </a:ext>
          </a:extLst>
        </xdr:cNvPr>
        <xdr:cNvSpPr>
          <a:spLocks noChangeArrowheads="1"/>
        </xdr:cNvSpPr>
      </xdr:nvSpPr>
      <xdr:spPr bwMode="auto">
        <a:xfrm>
          <a:off x="0" y="3800475"/>
          <a:ext cx="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70.xml><?xml version="1.0" encoding="utf-8"?>
<xdr:wsDr xmlns:xdr="http://schemas.openxmlformats.org/drawingml/2006/spreadsheetDrawing" xmlns:a="http://schemas.openxmlformats.org/drawingml/2006/main">
  <xdr:twoCellAnchor>
    <xdr:from>
      <xdr:col>15</xdr:col>
      <xdr:colOff>239806</xdr:colOff>
      <xdr:row>8</xdr:row>
      <xdr:rowOff>89648</xdr:rowOff>
    </xdr:from>
    <xdr:to>
      <xdr:col>15</xdr:col>
      <xdr:colOff>411256</xdr:colOff>
      <xdr:row>9</xdr:row>
      <xdr:rowOff>108698</xdr:rowOff>
    </xdr:to>
    <xdr:sp macro="" textlink="">
      <xdr:nvSpPr>
        <xdr:cNvPr id="22654" name="Rectangle 7">
          <a:extLst>
            <a:ext uri="{FF2B5EF4-FFF2-40B4-BE49-F238E27FC236}">
              <a16:creationId xmlns:a16="http://schemas.microsoft.com/office/drawing/2014/main" id="{00000000-0008-0000-5100-00007E580000}"/>
            </a:ext>
          </a:extLst>
        </xdr:cNvPr>
        <xdr:cNvSpPr>
          <a:spLocks noChangeArrowheads="1"/>
        </xdr:cNvSpPr>
      </xdr:nvSpPr>
      <xdr:spPr bwMode="auto">
        <a:xfrm>
          <a:off x="10582835" y="2420472"/>
          <a:ext cx="171450" cy="29919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3</xdr:col>
      <xdr:colOff>912159</xdr:colOff>
      <xdr:row>8</xdr:row>
      <xdr:rowOff>78441</xdr:rowOff>
    </xdr:from>
    <xdr:to>
      <xdr:col>3</xdr:col>
      <xdr:colOff>1083609</xdr:colOff>
      <xdr:row>9</xdr:row>
      <xdr:rowOff>97492</xdr:rowOff>
    </xdr:to>
    <xdr:sp macro="" textlink="">
      <xdr:nvSpPr>
        <xdr:cNvPr id="12" name="Rectangle 7">
          <a:extLst>
            <a:ext uri="{FF2B5EF4-FFF2-40B4-BE49-F238E27FC236}">
              <a16:creationId xmlns:a16="http://schemas.microsoft.com/office/drawing/2014/main" id="{00000000-0008-0000-5100-00000C000000}"/>
            </a:ext>
          </a:extLst>
        </xdr:cNvPr>
        <xdr:cNvSpPr>
          <a:spLocks noChangeArrowheads="1"/>
        </xdr:cNvSpPr>
      </xdr:nvSpPr>
      <xdr:spPr bwMode="auto">
        <a:xfrm>
          <a:off x="2503394" y="2689412"/>
          <a:ext cx="171450" cy="29919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5</xdr:row>
      <xdr:rowOff>190500</xdr:rowOff>
    </xdr:from>
    <xdr:to>
      <xdr:col>0</xdr:col>
      <xdr:colOff>0</xdr:colOff>
      <xdr:row>6</xdr:row>
      <xdr:rowOff>95250</xdr:rowOff>
    </xdr:to>
    <xdr:sp macro="" textlink="">
      <xdr:nvSpPr>
        <xdr:cNvPr id="2" name="Rectangle 7">
          <a:extLst>
            <a:ext uri="{FF2B5EF4-FFF2-40B4-BE49-F238E27FC236}">
              <a16:creationId xmlns:a16="http://schemas.microsoft.com/office/drawing/2014/main" id="{00000000-0008-0000-0B00-000002000000}"/>
            </a:ext>
          </a:extLst>
        </xdr:cNvPr>
        <xdr:cNvSpPr>
          <a:spLocks noChangeArrowheads="1"/>
        </xdr:cNvSpPr>
      </xdr:nvSpPr>
      <xdr:spPr bwMode="auto">
        <a:xfrm>
          <a:off x="0" y="2333625"/>
          <a:ext cx="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FFFFFF" mc:Ignorable="a14" a14:legacySpreadsheetColorIndex="9"/>
              </a:solidFill>
              <a:miter lim="800000"/>
              <a:headEnd/>
              <a:tailEnd/>
            </a14:hiddenLine>
          </a:ext>
        </a:extLst>
      </xdr:spPr>
    </xdr:sp>
    <xdr:clientData/>
  </xdr:twoCellAnchor>
  <xdr:twoCellAnchor>
    <xdr:from>
      <xdr:col>0</xdr:col>
      <xdr:colOff>0</xdr:colOff>
      <xdr:row>10</xdr:row>
      <xdr:rowOff>38100</xdr:rowOff>
    </xdr:from>
    <xdr:to>
      <xdr:col>0</xdr:col>
      <xdr:colOff>0</xdr:colOff>
      <xdr:row>10</xdr:row>
      <xdr:rowOff>276225</xdr:rowOff>
    </xdr:to>
    <xdr:sp macro="" textlink="">
      <xdr:nvSpPr>
        <xdr:cNvPr id="3" name="Rectangle 22">
          <a:extLst>
            <a:ext uri="{FF2B5EF4-FFF2-40B4-BE49-F238E27FC236}">
              <a16:creationId xmlns:a16="http://schemas.microsoft.com/office/drawing/2014/main" id="{00000000-0008-0000-0B00-000003000000}"/>
            </a:ext>
          </a:extLst>
        </xdr:cNvPr>
        <xdr:cNvSpPr>
          <a:spLocks noChangeArrowheads="1"/>
        </xdr:cNvSpPr>
      </xdr:nvSpPr>
      <xdr:spPr bwMode="auto">
        <a:xfrm>
          <a:off x="0" y="3848100"/>
          <a:ext cx="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5</xdr:row>
      <xdr:rowOff>190500</xdr:rowOff>
    </xdr:from>
    <xdr:to>
      <xdr:col>0</xdr:col>
      <xdr:colOff>0</xdr:colOff>
      <xdr:row>6</xdr:row>
      <xdr:rowOff>95250</xdr:rowOff>
    </xdr:to>
    <xdr:sp macro="" textlink="">
      <xdr:nvSpPr>
        <xdr:cNvPr id="2" name="Rectangle 7">
          <a:extLst>
            <a:ext uri="{FF2B5EF4-FFF2-40B4-BE49-F238E27FC236}">
              <a16:creationId xmlns:a16="http://schemas.microsoft.com/office/drawing/2014/main" id="{58D2227C-8349-4FDD-A5FF-B33D1212E645}"/>
            </a:ext>
          </a:extLst>
        </xdr:cNvPr>
        <xdr:cNvSpPr>
          <a:spLocks noChangeArrowheads="1"/>
        </xdr:cNvSpPr>
      </xdr:nvSpPr>
      <xdr:spPr bwMode="auto">
        <a:xfrm>
          <a:off x="0" y="2286000"/>
          <a:ext cx="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FFFFFF" mc:Ignorable="a14" a14:legacySpreadsheetColorIndex="9"/>
              </a:solidFill>
              <a:miter lim="800000"/>
              <a:headEnd/>
              <a:tailEnd/>
            </a14:hiddenLine>
          </a:ext>
        </a:extLst>
      </xdr:spPr>
    </xdr:sp>
    <xdr:clientData/>
  </xdr:twoCellAnchor>
  <xdr:twoCellAnchor>
    <xdr:from>
      <xdr:col>0</xdr:col>
      <xdr:colOff>0</xdr:colOff>
      <xdr:row>10</xdr:row>
      <xdr:rowOff>38100</xdr:rowOff>
    </xdr:from>
    <xdr:to>
      <xdr:col>0</xdr:col>
      <xdr:colOff>0</xdr:colOff>
      <xdr:row>10</xdr:row>
      <xdr:rowOff>276225</xdr:rowOff>
    </xdr:to>
    <xdr:sp macro="" textlink="">
      <xdr:nvSpPr>
        <xdr:cNvPr id="3" name="Rectangle 22">
          <a:extLst>
            <a:ext uri="{FF2B5EF4-FFF2-40B4-BE49-F238E27FC236}">
              <a16:creationId xmlns:a16="http://schemas.microsoft.com/office/drawing/2014/main" id="{0FED00EB-C4FD-4C7D-998C-FE1861D8993F}"/>
            </a:ext>
          </a:extLst>
        </xdr:cNvPr>
        <xdr:cNvSpPr>
          <a:spLocks noChangeArrowheads="1"/>
        </xdr:cNvSpPr>
      </xdr:nvSpPr>
      <xdr:spPr bwMode="auto">
        <a:xfrm>
          <a:off x="0" y="3800475"/>
          <a:ext cx="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persons/person.xml><?xml version="1.0" encoding="utf-8"?>
<personList xmlns="http://schemas.microsoft.com/office/spreadsheetml/2018/threadedcomments" xmlns:x="http://schemas.openxmlformats.org/spreadsheetml/2006/main"/>
</file>

<file path=xl/persons/person0.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45.xml"/><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46.xml"/><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47.xml"/><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2" Type="http://schemas.openxmlformats.org/officeDocument/2006/relationships/drawing" Target="../drawings/drawing48.xml"/><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2" Type="http://schemas.openxmlformats.org/officeDocument/2006/relationships/drawing" Target="../drawings/drawing49.xml"/><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2" Type="http://schemas.openxmlformats.org/officeDocument/2006/relationships/drawing" Target="../drawings/drawing50.xml"/><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2" Type="http://schemas.openxmlformats.org/officeDocument/2006/relationships/drawing" Target="../drawings/drawing51.xml"/><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2" Type="http://schemas.openxmlformats.org/officeDocument/2006/relationships/drawing" Target="../drawings/drawing52.xml"/><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2" Type="http://schemas.openxmlformats.org/officeDocument/2006/relationships/drawing" Target="../drawings/drawing53.xml"/><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2" Type="http://schemas.openxmlformats.org/officeDocument/2006/relationships/drawing" Target="../drawings/drawing54.xml"/><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2" Type="http://schemas.openxmlformats.org/officeDocument/2006/relationships/drawing" Target="../drawings/drawing55.xml"/><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2" Type="http://schemas.openxmlformats.org/officeDocument/2006/relationships/drawing" Target="../drawings/drawing56.xml"/><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2" Type="http://schemas.openxmlformats.org/officeDocument/2006/relationships/drawing" Target="../drawings/drawing57.xml"/><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2" Type="http://schemas.openxmlformats.org/officeDocument/2006/relationships/drawing" Target="../drawings/drawing58.xml"/><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2" Type="http://schemas.openxmlformats.org/officeDocument/2006/relationships/drawing" Target="../drawings/drawing59.xml"/><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2" Type="http://schemas.openxmlformats.org/officeDocument/2006/relationships/drawing" Target="../drawings/drawing60.xml"/><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2" Type="http://schemas.openxmlformats.org/officeDocument/2006/relationships/drawing" Target="../drawings/drawing61.xml"/><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2" Type="http://schemas.openxmlformats.org/officeDocument/2006/relationships/drawing" Target="../drawings/drawing62.xml"/><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2" Type="http://schemas.openxmlformats.org/officeDocument/2006/relationships/drawing" Target="../drawings/drawing63.xml"/><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2" Type="http://schemas.openxmlformats.org/officeDocument/2006/relationships/drawing" Target="../drawings/drawing64.xml"/><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2" Type="http://schemas.openxmlformats.org/officeDocument/2006/relationships/drawing" Target="../drawings/drawing65.xml"/><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2" Type="http://schemas.openxmlformats.org/officeDocument/2006/relationships/drawing" Target="../drawings/drawing66.xml"/><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2" Type="http://schemas.openxmlformats.org/officeDocument/2006/relationships/drawing" Target="../drawings/drawing67.xml"/><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2" Type="http://schemas.openxmlformats.org/officeDocument/2006/relationships/drawing" Target="../drawings/drawing68.xml"/><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2" Type="http://schemas.openxmlformats.org/officeDocument/2006/relationships/drawing" Target="../drawings/drawing69.xml"/><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7.xml.rels><?xml version="1.0" encoding="UTF-8" standalone="yes"?>
<Relationships xmlns="http://schemas.openxmlformats.org/package/2006/relationships"><Relationship Id="rId2" Type="http://schemas.openxmlformats.org/officeDocument/2006/relationships/drawing" Target="../drawings/drawing70.xml"/><Relationship Id="rId1" Type="http://schemas.openxmlformats.org/officeDocument/2006/relationships/printerSettings" Target="../printerSettings/printerSettings76.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20"/>
  <sheetViews>
    <sheetView tabSelected="1" zoomScale="75" zoomScaleNormal="75" workbookViewId="0">
      <selection activeCell="B12" sqref="B12"/>
    </sheetView>
  </sheetViews>
  <sheetFormatPr defaultRowHeight="12.75" x14ac:dyDescent="0.2"/>
  <cols>
    <col min="1" max="1" width="103.140625" customWidth="1"/>
  </cols>
  <sheetData>
    <row r="1" spans="1:1" ht="33" customHeight="1" x14ac:dyDescent="0.2">
      <c r="A1" s="93" t="s">
        <v>166</v>
      </c>
    </row>
    <row r="2" spans="1:1" ht="33" customHeight="1" x14ac:dyDescent="0.2">
      <c r="A2" s="93" t="s">
        <v>98</v>
      </c>
    </row>
    <row r="3" spans="1:1" ht="33" customHeight="1" x14ac:dyDescent="0.2">
      <c r="A3" s="93" t="s">
        <v>58</v>
      </c>
    </row>
    <row r="4" spans="1:1" ht="33" customHeight="1" x14ac:dyDescent="0.2">
      <c r="A4" s="93" t="s">
        <v>167</v>
      </c>
    </row>
    <row r="5" spans="1:1" ht="33" customHeight="1" x14ac:dyDescent="0.2">
      <c r="A5" s="93" t="s">
        <v>59</v>
      </c>
    </row>
    <row r="6" spans="1:1" ht="33" customHeight="1" x14ac:dyDescent="0.2">
      <c r="A6" s="93" t="s">
        <v>60</v>
      </c>
    </row>
    <row r="7" spans="1:1" ht="33" customHeight="1" x14ac:dyDescent="0.2">
      <c r="A7" s="93" t="s">
        <v>168</v>
      </c>
    </row>
    <row r="8" spans="1:1" ht="33" customHeight="1" x14ac:dyDescent="0.2">
      <c r="A8" s="93" t="s">
        <v>66</v>
      </c>
    </row>
    <row r="9" spans="1:1" ht="33" customHeight="1" x14ac:dyDescent="0.2">
      <c r="A9" s="93"/>
    </row>
    <row r="10" spans="1:1" ht="33" customHeight="1" x14ac:dyDescent="0.2">
      <c r="A10" s="93" t="s">
        <v>164</v>
      </c>
    </row>
    <row r="11" spans="1:1" ht="33" customHeight="1" x14ac:dyDescent="0.2">
      <c r="A11" s="93"/>
    </row>
    <row r="12" spans="1:1" ht="33" customHeight="1" x14ac:dyDescent="0.2">
      <c r="A12" s="93" t="s">
        <v>99</v>
      </c>
    </row>
    <row r="13" spans="1:1" ht="33" customHeight="1" x14ac:dyDescent="0.2">
      <c r="A13" s="93" t="s">
        <v>61</v>
      </c>
    </row>
    <row r="14" spans="1:1" ht="24.95" customHeight="1" x14ac:dyDescent="0.2">
      <c r="A14" s="93"/>
    </row>
    <row r="15" spans="1:1" ht="54.75" customHeight="1" x14ac:dyDescent="0.2">
      <c r="A15" s="93" t="s">
        <v>165</v>
      </c>
    </row>
    <row r="16" spans="1:1" ht="24.95" customHeight="1" x14ac:dyDescent="0.2">
      <c r="A16" s="93"/>
    </row>
    <row r="17" spans="1:1" ht="24.95" customHeight="1" x14ac:dyDescent="0.2">
      <c r="A17" s="93" t="s">
        <v>62</v>
      </c>
    </row>
    <row r="18" spans="1:1" ht="24.95" customHeight="1" x14ac:dyDescent="0.2">
      <c r="A18" s="93"/>
    </row>
    <row r="19" spans="1:1" ht="24.95" customHeight="1" x14ac:dyDescent="0.2">
      <c r="A19" s="2" t="s">
        <v>100</v>
      </c>
    </row>
    <row r="20" spans="1:1" ht="24.95" customHeight="1" x14ac:dyDescent="0.2"/>
  </sheetData>
  <phoneticPr fontId="3" type="noConversion"/>
  <printOptions horizontalCentered="1"/>
  <pageMargins left="0.25" right="0.25" top="0.25" bottom="0.25" header="0.5" footer="0.5"/>
  <pageSetup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3B35FD-288D-48E8-8726-7437EEA5125F}">
  <sheetPr>
    <pageSetUpPr fitToPage="1"/>
  </sheetPr>
  <dimension ref="A1:L31"/>
  <sheetViews>
    <sheetView zoomScale="75" zoomScaleNormal="75" zoomScaleSheetLayoutView="75" workbookViewId="0">
      <selection sqref="A1:L1"/>
    </sheetView>
  </sheetViews>
  <sheetFormatPr defaultRowHeight="14.25" x14ac:dyDescent="0.2"/>
  <cols>
    <col min="1" max="1" width="23.85546875" style="4" customWidth="1"/>
    <col min="2" max="2" width="8.140625" customWidth="1"/>
    <col min="3" max="8" width="7.28515625" style="1" customWidth="1"/>
    <col min="9" max="9" width="8.42578125" customWidth="1"/>
    <col min="10" max="10" width="7.28515625" customWidth="1"/>
    <col min="12" max="12" width="14" customWidth="1"/>
  </cols>
  <sheetData>
    <row r="1" spans="1:12" ht="46.5" customHeight="1" x14ac:dyDescent="0.45">
      <c r="A1" s="315" t="s">
        <v>8</v>
      </c>
      <c r="B1" s="315"/>
      <c r="C1" s="315"/>
      <c r="D1" s="315"/>
      <c r="E1" s="315"/>
      <c r="F1" s="315"/>
      <c r="G1" s="315"/>
      <c r="H1" s="315"/>
      <c r="I1" s="315"/>
      <c r="J1" s="315"/>
      <c r="K1" s="315"/>
      <c r="L1" s="315"/>
    </row>
    <row r="2" spans="1:12" ht="47.25" x14ac:dyDescent="0.25">
      <c r="A2" s="13" t="s">
        <v>0</v>
      </c>
      <c r="B2" s="52" t="s">
        <v>1</v>
      </c>
      <c r="C2" s="9" t="s">
        <v>26</v>
      </c>
      <c r="D2" s="19" t="s">
        <v>17</v>
      </c>
      <c r="E2" s="19" t="s">
        <v>17</v>
      </c>
      <c r="F2" s="19" t="s">
        <v>17</v>
      </c>
      <c r="G2" s="148" t="s">
        <v>17</v>
      </c>
      <c r="H2" s="9" t="s">
        <v>27</v>
      </c>
      <c r="I2" s="8" t="s">
        <v>28</v>
      </c>
      <c r="J2" s="8" t="s">
        <v>24</v>
      </c>
      <c r="K2" s="37" t="s">
        <v>13</v>
      </c>
      <c r="L2" s="8" t="s">
        <v>2</v>
      </c>
    </row>
    <row r="3" spans="1:12" s="2" customFormat="1" ht="22.5" customHeight="1" x14ac:dyDescent="0.25">
      <c r="A3" s="17" t="str">
        <f>'2024 Calculator'!D3</f>
        <v>Hometown Hearos Donation</v>
      </c>
      <c r="B3" s="114">
        <f>'2024 Calculator'!E3</f>
        <v>30</v>
      </c>
      <c r="C3" s="18"/>
      <c r="D3" s="19"/>
      <c r="E3" s="19"/>
      <c r="F3" s="19"/>
      <c r="G3" s="148"/>
      <c r="H3" s="18">
        <f>SUM(C3:G3)</f>
        <v>0</v>
      </c>
      <c r="I3" s="19"/>
      <c r="J3" s="19"/>
      <c r="K3" s="38">
        <f t="shared" ref="K3:K17" si="0">H3-I3+J3</f>
        <v>0</v>
      </c>
      <c r="L3" s="99">
        <f t="shared" ref="L3:L17" si="1">SUM(B3*K3)</f>
        <v>0</v>
      </c>
    </row>
    <row r="4" spans="1:12" s="2" customFormat="1" ht="22.5" customHeight="1" x14ac:dyDescent="0.25">
      <c r="A4" s="17" t="str">
        <f>'2024 Calculator'!D4</f>
        <v>Hometown Hearos Donation</v>
      </c>
      <c r="B4" s="114">
        <f>'2024 Calculator'!E4</f>
        <v>5</v>
      </c>
      <c r="C4" s="18"/>
      <c r="D4" s="19"/>
      <c r="E4" s="19"/>
      <c r="F4" s="19"/>
      <c r="G4" s="148"/>
      <c r="H4" s="18">
        <f t="shared" ref="H4:H17" si="2">SUM(C4:G4)</f>
        <v>0</v>
      </c>
      <c r="I4" s="19"/>
      <c r="J4" s="19"/>
      <c r="K4" s="38">
        <f t="shared" si="0"/>
        <v>0</v>
      </c>
      <c r="L4" s="99">
        <f t="shared" si="1"/>
        <v>0</v>
      </c>
    </row>
    <row r="5" spans="1:12" ht="26.25" customHeight="1" x14ac:dyDescent="0.25">
      <c r="A5" s="17" t="str">
        <f>'2024 Calculator'!D5</f>
        <v>3-Pack Combo Box</v>
      </c>
      <c r="B5" s="114">
        <f>'2024 Calculator'!E5</f>
        <v>50</v>
      </c>
      <c r="C5" s="18"/>
      <c r="D5" s="19"/>
      <c r="E5" s="19"/>
      <c r="F5" s="19"/>
      <c r="G5" s="148"/>
      <c r="H5" s="18">
        <f t="shared" si="2"/>
        <v>0</v>
      </c>
      <c r="I5" s="19"/>
      <c r="J5" s="19"/>
      <c r="K5" s="38">
        <f t="shared" si="0"/>
        <v>0</v>
      </c>
      <c r="L5" s="99">
        <f t="shared" si="1"/>
        <v>0</v>
      </c>
    </row>
    <row r="6" spans="1:12" ht="26.25" customHeight="1" x14ac:dyDescent="0.25">
      <c r="A6" s="17" t="str">
        <f>'2024 Calculator'!D6</f>
        <v>White Chocolate Pretzels</v>
      </c>
      <c r="B6" s="114">
        <f>'2024 Calculator'!E6</f>
        <v>35</v>
      </c>
      <c r="C6" s="18"/>
      <c r="D6" s="19"/>
      <c r="E6" s="19"/>
      <c r="F6" s="19"/>
      <c r="G6" s="148"/>
      <c r="H6" s="18">
        <f t="shared" si="2"/>
        <v>0</v>
      </c>
      <c r="I6" s="19"/>
      <c r="J6" s="19"/>
      <c r="K6" s="38">
        <f t="shared" si="0"/>
        <v>0</v>
      </c>
      <c r="L6" s="99">
        <f t="shared" si="1"/>
        <v>0</v>
      </c>
    </row>
    <row r="7" spans="1:12" ht="26.25" customHeight="1" x14ac:dyDescent="0.25">
      <c r="A7" s="17" t="str">
        <f>'2024 Calculator'!D7</f>
        <v>Chocolate Drizzle Toffee</v>
      </c>
      <c r="B7" s="114">
        <f>'2024 Calculator'!E7</f>
        <v>35</v>
      </c>
      <c r="C7" s="18"/>
      <c r="D7" s="19"/>
      <c r="E7" s="19"/>
      <c r="F7" s="19"/>
      <c r="G7" s="148"/>
      <c r="H7" s="18">
        <f t="shared" si="2"/>
        <v>0</v>
      </c>
      <c r="I7" s="19"/>
      <c r="J7" s="19"/>
      <c r="K7" s="38">
        <f t="shared" si="0"/>
        <v>0</v>
      </c>
      <c r="L7" s="99">
        <f t="shared" si="1"/>
        <v>0</v>
      </c>
    </row>
    <row r="8" spans="1:12" ht="26.25" customHeight="1" x14ac:dyDescent="0.25">
      <c r="A8" s="17" t="str">
        <f>'2024 Calculator'!D8</f>
        <v>Micro Kettle</v>
      </c>
      <c r="B8" s="114">
        <f>'2024 Calculator'!E8</f>
        <v>25</v>
      </c>
      <c r="C8" s="18"/>
      <c r="D8" s="19"/>
      <c r="E8" s="19"/>
      <c r="F8" s="19"/>
      <c r="G8" s="148"/>
      <c r="H8" s="18">
        <f t="shared" si="2"/>
        <v>0</v>
      </c>
      <c r="I8" s="19"/>
      <c r="J8" s="19"/>
      <c r="K8" s="38">
        <f t="shared" si="0"/>
        <v>0</v>
      </c>
      <c r="L8" s="99">
        <f t="shared" si="1"/>
        <v>0</v>
      </c>
    </row>
    <row r="9" spans="1:12" ht="26.25" customHeight="1" x14ac:dyDescent="0.25">
      <c r="A9" s="17" t="str">
        <f>'2024 Calculator'!D9</f>
        <v>Micro Butter</v>
      </c>
      <c r="B9" s="114">
        <f>'2024 Calculator'!E9</f>
        <v>25</v>
      </c>
      <c r="C9" s="18"/>
      <c r="D9" s="19"/>
      <c r="E9" s="19"/>
      <c r="F9" s="19"/>
      <c r="G9" s="148"/>
      <c r="H9" s="18">
        <f t="shared" si="2"/>
        <v>0</v>
      </c>
      <c r="I9" s="19"/>
      <c r="J9" s="19"/>
      <c r="K9" s="38">
        <f t="shared" si="0"/>
        <v>0</v>
      </c>
      <c r="L9" s="99">
        <f t="shared" si="1"/>
        <v>0</v>
      </c>
    </row>
    <row r="10" spans="1:12" ht="26.25" customHeight="1" x14ac:dyDescent="0.25">
      <c r="A10" s="17" t="str">
        <f>'2024 Calculator'!D10</f>
        <v>Salted Caramel</v>
      </c>
      <c r="B10" s="114">
        <f>'2024 Calculator'!E10</f>
        <v>25</v>
      </c>
      <c r="C10" s="18"/>
      <c r="D10" s="19"/>
      <c r="E10" s="19"/>
      <c r="F10" s="19"/>
      <c r="G10" s="148"/>
      <c r="H10" s="18">
        <f t="shared" si="2"/>
        <v>0</v>
      </c>
      <c r="I10" s="19"/>
      <c r="J10" s="19"/>
      <c r="K10" s="38">
        <f t="shared" si="0"/>
        <v>0</v>
      </c>
      <c r="L10" s="99">
        <f t="shared" si="1"/>
        <v>0</v>
      </c>
    </row>
    <row r="11" spans="1:12" ht="26.25" customHeight="1" x14ac:dyDescent="0.25">
      <c r="A11" s="17" t="str">
        <f>'2024 Calculator'!D11</f>
        <v>Savory Cheddar</v>
      </c>
      <c r="B11" s="114">
        <f>'2024 Calculator'!E11</f>
        <v>20</v>
      </c>
      <c r="C11" s="18"/>
      <c r="D11" s="19"/>
      <c r="E11" s="19"/>
      <c r="F11" s="19"/>
      <c r="G11" s="148"/>
      <c r="H11" s="18">
        <f t="shared" si="2"/>
        <v>0</v>
      </c>
      <c r="I11" s="19"/>
      <c r="J11" s="19"/>
      <c r="K11" s="38">
        <f t="shared" si="0"/>
        <v>0</v>
      </c>
      <c r="L11" s="99">
        <f t="shared" si="1"/>
        <v>0</v>
      </c>
    </row>
    <row r="12" spans="1:12" ht="26.25" customHeight="1" x14ac:dyDescent="0.25">
      <c r="A12" s="17" t="str">
        <f>'2024 Calculator'!D12</f>
        <v>Popping Corn</v>
      </c>
      <c r="B12" s="114">
        <f>'2024 Calculator'!E12</f>
        <v>17</v>
      </c>
      <c r="C12" s="18"/>
      <c r="D12" s="19"/>
      <c r="E12" s="19"/>
      <c r="F12" s="19"/>
      <c r="G12" s="148"/>
      <c r="H12" s="18">
        <f t="shared" si="2"/>
        <v>0</v>
      </c>
      <c r="I12" s="19"/>
      <c r="J12" s="19"/>
      <c r="K12" s="38">
        <f t="shared" si="0"/>
        <v>0</v>
      </c>
      <c r="L12" s="99">
        <f t="shared" si="1"/>
        <v>0</v>
      </c>
    </row>
    <row r="13" spans="1:12" ht="26.25" customHeight="1" x14ac:dyDescent="0.25">
      <c r="A13" s="17" t="str">
        <f>'2024 Calculator'!D13</f>
        <v>Caramel Corn</v>
      </c>
      <c r="B13" s="114">
        <f>'2024 Calculator'!E13</f>
        <v>12</v>
      </c>
      <c r="C13" s="18"/>
      <c r="D13" s="19"/>
      <c r="E13" s="19"/>
      <c r="F13" s="19"/>
      <c r="G13" s="148"/>
      <c r="H13" s="18">
        <f t="shared" si="2"/>
        <v>0</v>
      </c>
      <c r="I13" s="19"/>
      <c r="J13" s="19"/>
      <c r="K13" s="38">
        <f t="shared" si="0"/>
        <v>0</v>
      </c>
      <c r="L13" s="99">
        <f t="shared" si="1"/>
        <v>0</v>
      </c>
    </row>
    <row r="14" spans="1:12" ht="26.25" customHeight="1" x14ac:dyDescent="0.25">
      <c r="A14" s="17" t="str">
        <f>'2024 Calculator'!D14</f>
        <v>Salted Caramel Ceddar Mix</v>
      </c>
      <c r="B14" s="114">
        <f>'2024 Calculator'!E14</f>
        <v>17</v>
      </c>
      <c r="C14" s="18"/>
      <c r="D14" s="19"/>
      <c r="E14" s="19"/>
      <c r="F14" s="19"/>
      <c r="G14" s="148"/>
      <c r="H14" s="18">
        <f t="shared" si="2"/>
        <v>0</v>
      </c>
      <c r="I14" s="19"/>
      <c r="J14" s="19"/>
      <c r="K14" s="38">
        <f t="shared" si="0"/>
        <v>0</v>
      </c>
      <c r="L14" s="99">
        <f t="shared" si="1"/>
        <v>0</v>
      </c>
    </row>
    <row r="15" spans="1:12" ht="26.25" customHeight="1" x14ac:dyDescent="0.25">
      <c r="A15" s="17"/>
      <c r="B15" s="114"/>
      <c r="C15" s="18"/>
      <c r="D15" s="19"/>
      <c r="E15" s="19"/>
      <c r="F15" s="19"/>
      <c r="G15" s="148"/>
      <c r="H15" s="18">
        <f t="shared" si="2"/>
        <v>0</v>
      </c>
      <c r="I15" s="19"/>
      <c r="J15" s="19"/>
      <c r="K15" s="38">
        <f t="shared" si="0"/>
        <v>0</v>
      </c>
      <c r="L15" s="99">
        <f t="shared" si="1"/>
        <v>0</v>
      </c>
    </row>
    <row r="16" spans="1:12" ht="26.25" customHeight="1" x14ac:dyDescent="0.25">
      <c r="A16" s="17"/>
      <c r="B16" s="114"/>
      <c r="C16" s="18"/>
      <c r="D16" s="19"/>
      <c r="E16" s="19"/>
      <c r="F16" s="19"/>
      <c r="G16" s="148"/>
      <c r="H16" s="18">
        <f t="shared" si="2"/>
        <v>0</v>
      </c>
      <c r="I16" s="19"/>
      <c r="J16" s="19"/>
      <c r="K16" s="38">
        <f t="shared" si="0"/>
        <v>0</v>
      </c>
      <c r="L16" s="99">
        <f t="shared" si="1"/>
        <v>0</v>
      </c>
    </row>
    <row r="17" spans="1:12" ht="26.25" customHeight="1" x14ac:dyDescent="0.25">
      <c r="A17" s="17"/>
      <c r="B17" s="114"/>
      <c r="C17" s="18"/>
      <c r="D17" s="19"/>
      <c r="E17" s="19"/>
      <c r="F17" s="19"/>
      <c r="G17" s="148"/>
      <c r="H17" s="18">
        <f t="shared" si="2"/>
        <v>0</v>
      </c>
      <c r="I17" s="19"/>
      <c r="J17" s="19"/>
      <c r="K17" s="38">
        <f t="shared" si="0"/>
        <v>0</v>
      </c>
      <c r="L17" s="99">
        <f t="shared" si="1"/>
        <v>0</v>
      </c>
    </row>
    <row r="18" spans="1:12" ht="26.25" customHeight="1" x14ac:dyDescent="0.25">
      <c r="A18" s="17"/>
      <c r="B18" s="114"/>
      <c r="C18" s="18"/>
      <c r="D18" s="19"/>
      <c r="E18" s="19"/>
      <c r="F18" s="19"/>
      <c r="G18" s="148"/>
      <c r="H18" s="18"/>
      <c r="I18" s="19"/>
      <c r="J18" s="19"/>
      <c r="K18" s="38">
        <f>H18-I18+J18</f>
        <v>0</v>
      </c>
      <c r="L18" s="99">
        <f>SUM(B18*K18)</f>
        <v>0</v>
      </c>
    </row>
    <row r="19" spans="1:12" ht="26.25" customHeight="1" x14ac:dyDescent="0.25">
      <c r="A19" s="17"/>
      <c r="B19" s="114"/>
      <c r="C19" s="18"/>
      <c r="D19" s="19"/>
      <c r="E19" s="19"/>
      <c r="F19" s="19"/>
      <c r="G19" s="148"/>
      <c r="H19" s="18"/>
      <c r="I19" s="19"/>
      <c r="J19" s="19"/>
      <c r="K19" s="38">
        <f>H19-I19+J19</f>
        <v>0</v>
      </c>
      <c r="L19" s="99">
        <f>SUM(B19*K19)</f>
        <v>0</v>
      </c>
    </row>
    <row r="20" spans="1:12" ht="30" customHeight="1" x14ac:dyDescent="0.25">
      <c r="A20" s="55" t="s">
        <v>160</v>
      </c>
      <c r="B20" s="316"/>
      <c r="C20" s="316"/>
      <c r="D20" s="316"/>
      <c r="E20" s="316"/>
      <c r="F20" s="316"/>
      <c r="G20" s="316"/>
      <c r="H20" s="63"/>
      <c r="I20" s="63" t="s">
        <v>44</v>
      </c>
      <c r="J20" s="64"/>
      <c r="K20" s="55" t="s">
        <v>7</v>
      </c>
      <c r="L20" s="144">
        <f>SUM(L3:L19)</f>
        <v>0</v>
      </c>
    </row>
    <row r="21" spans="1:12" ht="24.95" customHeight="1" x14ac:dyDescent="0.25">
      <c r="A21" s="123" t="s">
        <v>10</v>
      </c>
      <c r="B21" s="317"/>
      <c r="C21" s="318"/>
      <c r="D21" s="318"/>
      <c r="E21" s="318"/>
      <c r="F21" s="318"/>
      <c r="G21" s="318"/>
      <c r="H21" s="11" t="s">
        <v>4</v>
      </c>
      <c r="I21" s="46"/>
      <c r="J21" s="46"/>
      <c r="K21" s="34" t="s">
        <v>94</v>
      </c>
      <c r="L21" s="32"/>
    </row>
    <row r="22" spans="1:12" ht="24.95" customHeight="1" x14ac:dyDescent="0.25">
      <c r="A22" s="54" t="s">
        <v>6</v>
      </c>
      <c r="B22" s="182"/>
      <c r="C22" s="183"/>
      <c r="D22" s="183"/>
      <c r="E22" s="183"/>
      <c r="F22" s="183"/>
      <c r="G22" s="183"/>
      <c r="H22" s="11"/>
      <c r="I22" s="21"/>
      <c r="J22" s="21"/>
      <c r="K22" s="34" t="s">
        <v>70</v>
      </c>
      <c r="L22" s="32"/>
    </row>
    <row r="23" spans="1:12" ht="24.95" customHeight="1" x14ac:dyDescent="0.2">
      <c r="B23" s="319"/>
      <c r="C23" s="320"/>
      <c r="D23" s="320"/>
      <c r="E23" s="320"/>
      <c r="F23" s="320"/>
      <c r="G23" s="320"/>
      <c r="I23" s="1"/>
      <c r="J23" s="1"/>
      <c r="K23" s="34" t="s">
        <v>18</v>
      </c>
      <c r="L23" s="32">
        <f>(J20+L20)-L21-L22</f>
        <v>0</v>
      </c>
    </row>
    <row r="24" spans="1:12" ht="24.95" customHeight="1" x14ac:dyDescent="0.2">
      <c r="A24" s="11"/>
      <c r="H24" s="11"/>
      <c r="I24" s="321" t="s">
        <v>79</v>
      </c>
      <c r="J24" s="321"/>
      <c r="K24" s="321"/>
      <c r="L24" s="32">
        <f>(L20*0.34)+J20</f>
        <v>0</v>
      </c>
    </row>
    <row r="25" spans="1:12" ht="24.95" customHeight="1" x14ac:dyDescent="0.2"/>
    <row r="26" spans="1:12" ht="24.95" customHeight="1" x14ac:dyDescent="0.2">
      <c r="A26" s="4" t="s">
        <v>69</v>
      </c>
      <c r="L26" s="32"/>
    </row>
    <row r="27" spans="1:12" ht="24.95" customHeight="1" x14ac:dyDescent="0.2">
      <c r="A27" s="4" t="s">
        <v>84</v>
      </c>
      <c r="L27" s="147">
        <f>L20</f>
        <v>0</v>
      </c>
    </row>
    <row r="28" spans="1:12" ht="24.95" customHeight="1" thickBot="1" x14ac:dyDescent="0.25">
      <c r="A28" s="4" t="s">
        <v>71</v>
      </c>
      <c r="L28" s="147"/>
    </row>
    <row r="29" spans="1:12" ht="24.95" customHeight="1" thickBot="1" x14ac:dyDescent="0.3">
      <c r="A29" s="54" t="s">
        <v>11</v>
      </c>
      <c r="L29" s="146">
        <f>L26+L27+L28</f>
        <v>0</v>
      </c>
    </row>
    <row r="30" spans="1:12" ht="24.95" customHeight="1" thickTop="1" x14ac:dyDescent="0.2"/>
    <row r="31" spans="1:12" ht="24.95" customHeight="1" x14ac:dyDescent="0.2"/>
  </sheetData>
  <mergeCells count="5">
    <mergeCell ref="A1:L1"/>
    <mergeCell ref="B20:G20"/>
    <mergeCell ref="B21:G21"/>
    <mergeCell ref="I24:K24"/>
    <mergeCell ref="B23:G23"/>
  </mergeCells>
  <printOptions horizontalCentered="1" verticalCentered="1"/>
  <pageMargins left="0" right="0" top="0.23" bottom="0.24" header="0.5" footer="0.5"/>
  <pageSetup scale="92"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1">
    <pageSetUpPr fitToPage="1"/>
  </sheetPr>
  <dimension ref="A1:L31"/>
  <sheetViews>
    <sheetView zoomScale="75" zoomScaleNormal="75" workbookViewId="0">
      <selection sqref="A1:L1"/>
    </sheetView>
  </sheetViews>
  <sheetFormatPr defaultRowHeight="14.25" x14ac:dyDescent="0.2"/>
  <cols>
    <col min="1" max="1" width="23.85546875" style="4" customWidth="1"/>
    <col min="2" max="2" width="8.140625" customWidth="1"/>
    <col min="3" max="8" width="7.28515625" style="1" customWidth="1"/>
    <col min="9" max="9" width="8.42578125" customWidth="1"/>
    <col min="10" max="10" width="7.28515625" customWidth="1"/>
    <col min="12" max="12" width="14" customWidth="1"/>
  </cols>
  <sheetData>
    <row r="1" spans="1:12" ht="46.5" customHeight="1" x14ac:dyDescent="0.45">
      <c r="A1" s="315" t="s">
        <v>8</v>
      </c>
      <c r="B1" s="315"/>
      <c r="C1" s="315"/>
      <c r="D1" s="315"/>
      <c r="E1" s="315"/>
      <c r="F1" s="315"/>
      <c r="G1" s="315"/>
      <c r="H1" s="315"/>
      <c r="I1" s="315"/>
      <c r="J1" s="315"/>
      <c r="K1" s="315"/>
      <c r="L1" s="315"/>
    </row>
    <row r="2" spans="1:12" ht="47.25" x14ac:dyDescent="0.25">
      <c r="A2" s="13" t="s">
        <v>0</v>
      </c>
      <c r="B2" s="52" t="s">
        <v>1</v>
      </c>
      <c r="C2" s="9" t="s">
        <v>26</v>
      </c>
      <c r="D2" s="19" t="s">
        <v>17</v>
      </c>
      <c r="E2" s="19" t="s">
        <v>17</v>
      </c>
      <c r="F2" s="19" t="s">
        <v>17</v>
      </c>
      <c r="G2" s="148" t="s">
        <v>17</v>
      </c>
      <c r="H2" s="9" t="s">
        <v>27</v>
      </c>
      <c r="I2" s="8" t="s">
        <v>28</v>
      </c>
      <c r="J2" s="8" t="s">
        <v>24</v>
      </c>
      <c r="K2" s="37" t="s">
        <v>13</v>
      </c>
      <c r="L2" s="8" t="s">
        <v>2</v>
      </c>
    </row>
    <row r="3" spans="1:12" s="2" customFormat="1" ht="22.5" customHeight="1" x14ac:dyDescent="0.25">
      <c r="A3" s="17" t="str">
        <f>'2024 Calculator'!D3</f>
        <v>Hometown Hearos Donation</v>
      </c>
      <c r="B3" s="114">
        <f>'2024 Calculator'!E3</f>
        <v>30</v>
      </c>
      <c r="C3" s="18"/>
      <c r="D3" s="19"/>
      <c r="E3" s="19"/>
      <c r="F3" s="19"/>
      <c r="G3" s="148"/>
      <c r="H3" s="18">
        <f>SUM(C3:G3)</f>
        <v>0</v>
      </c>
      <c r="I3" s="19"/>
      <c r="J3" s="19"/>
      <c r="K3" s="38">
        <f t="shared" ref="K3:K17" si="0">H3-I3+J3</f>
        <v>0</v>
      </c>
      <c r="L3" s="99">
        <f t="shared" ref="L3:L17" si="1">SUM(B3*K3)</f>
        <v>0</v>
      </c>
    </row>
    <row r="4" spans="1:12" s="2" customFormat="1" ht="22.5" customHeight="1" x14ac:dyDescent="0.25">
      <c r="A4" s="17" t="str">
        <f>'2024 Calculator'!D4</f>
        <v>Hometown Hearos Donation</v>
      </c>
      <c r="B4" s="114">
        <f>'2024 Calculator'!E4</f>
        <v>5</v>
      </c>
      <c r="C4" s="18"/>
      <c r="D4" s="19"/>
      <c r="E4" s="19"/>
      <c r="F4" s="19"/>
      <c r="G4" s="148"/>
      <c r="H4" s="18">
        <f t="shared" ref="H4:H17" si="2">SUM(C4:G4)</f>
        <v>0</v>
      </c>
      <c r="I4" s="19"/>
      <c r="J4" s="19"/>
      <c r="K4" s="38">
        <f t="shared" si="0"/>
        <v>0</v>
      </c>
      <c r="L4" s="99">
        <f t="shared" si="1"/>
        <v>0</v>
      </c>
    </row>
    <row r="5" spans="1:12" ht="26.25" customHeight="1" x14ac:dyDescent="0.25">
      <c r="A5" s="17" t="str">
        <f>'2024 Calculator'!D5</f>
        <v>3-Pack Combo Box</v>
      </c>
      <c r="B5" s="114">
        <f>'2024 Calculator'!E5</f>
        <v>50</v>
      </c>
      <c r="C5" s="18"/>
      <c r="D5" s="19"/>
      <c r="E5" s="19"/>
      <c r="F5" s="19"/>
      <c r="G5" s="148"/>
      <c r="H5" s="18">
        <f t="shared" si="2"/>
        <v>0</v>
      </c>
      <c r="I5" s="19"/>
      <c r="J5" s="19"/>
      <c r="K5" s="38">
        <f t="shared" si="0"/>
        <v>0</v>
      </c>
      <c r="L5" s="99">
        <f t="shared" si="1"/>
        <v>0</v>
      </c>
    </row>
    <row r="6" spans="1:12" ht="26.25" customHeight="1" x14ac:dyDescent="0.25">
      <c r="A6" s="17" t="str">
        <f>'2024 Calculator'!D6</f>
        <v>White Chocolate Pretzels</v>
      </c>
      <c r="B6" s="114">
        <f>'2024 Calculator'!E6</f>
        <v>35</v>
      </c>
      <c r="C6" s="18"/>
      <c r="D6" s="19"/>
      <c r="E6" s="19"/>
      <c r="F6" s="19"/>
      <c r="G6" s="148"/>
      <c r="H6" s="18">
        <f t="shared" si="2"/>
        <v>0</v>
      </c>
      <c r="I6" s="19"/>
      <c r="J6" s="19"/>
      <c r="K6" s="38">
        <f t="shared" si="0"/>
        <v>0</v>
      </c>
      <c r="L6" s="99">
        <f t="shared" si="1"/>
        <v>0</v>
      </c>
    </row>
    <row r="7" spans="1:12" ht="26.25" customHeight="1" x14ac:dyDescent="0.25">
      <c r="A7" s="17" t="str">
        <f>'2024 Calculator'!D7</f>
        <v>Chocolate Drizzle Toffee</v>
      </c>
      <c r="B7" s="114">
        <f>'2024 Calculator'!E7</f>
        <v>35</v>
      </c>
      <c r="C7" s="18"/>
      <c r="D7" s="19"/>
      <c r="E7" s="19"/>
      <c r="F7" s="19"/>
      <c r="G7" s="148"/>
      <c r="H7" s="18">
        <f t="shared" si="2"/>
        <v>0</v>
      </c>
      <c r="I7" s="19"/>
      <c r="J7" s="19"/>
      <c r="K7" s="38">
        <f t="shared" si="0"/>
        <v>0</v>
      </c>
      <c r="L7" s="99">
        <f t="shared" si="1"/>
        <v>0</v>
      </c>
    </row>
    <row r="8" spans="1:12" ht="26.25" customHeight="1" x14ac:dyDescent="0.25">
      <c r="A8" s="17" t="str">
        <f>'2024 Calculator'!D8</f>
        <v>Micro Kettle</v>
      </c>
      <c r="B8" s="114">
        <f>'2024 Calculator'!E8</f>
        <v>25</v>
      </c>
      <c r="C8" s="18"/>
      <c r="D8" s="19"/>
      <c r="E8" s="19"/>
      <c r="F8" s="19"/>
      <c r="G8" s="148"/>
      <c r="H8" s="18">
        <f t="shared" si="2"/>
        <v>0</v>
      </c>
      <c r="I8" s="19"/>
      <c r="J8" s="19"/>
      <c r="K8" s="38">
        <f t="shared" si="0"/>
        <v>0</v>
      </c>
      <c r="L8" s="99">
        <f t="shared" si="1"/>
        <v>0</v>
      </c>
    </row>
    <row r="9" spans="1:12" ht="26.25" customHeight="1" x14ac:dyDescent="0.25">
      <c r="A9" s="17" t="str">
        <f>'2024 Calculator'!D9</f>
        <v>Micro Butter</v>
      </c>
      <c r="B9" s="114">
        <f>'2024 Calculator'!E9</f>
        <v>25</v>
      </c>
      <c r="C9" s="18"/>
      <c r="D9" s="19"/>
      <c r="E9" s="19"/>
      <c r="F9" s="19"/>
      <c r="G9" s="148"/>
      <c r="H9" s="18">
        <f t="shared" si="2"/>
        <v>0</v>
      </c>
      <c r="I9" s="19"/>
      <c r="J9" s="19"/>
      <c r="K9" s="38">
        <f t="shared" si="0"/>
        <v>0</v>
      </c>
      <c r="L9" s="99">
        <f t="shared" si="1"/>
        <v>0</v>
      </c>
    </row>
    <row r="10" spans="1:12" ht="26.25" customHeight="1" x14ac:dyDescent="0.25">
      <c r="A10" s="17" t="str">
        <f>'2024 Calculator'!D10</f>
        <v>Salted Caramel</v>
      </c>
      <c r="B10" s="114">
        <f>'2024 Calculator'!E10</f>
        <v>25</v>
      </c>
      <c r="C10" s="18"/>
      <c r="D10" s="19"/>
      <c r="E10" s="19"/>
      <c r="F10" s="19"/>
      <c r="G10" s="148"/>
      <c r="H10" s="18">
        <f t="shared" si="2"/>
        <v>0</v>
      </c>
      <c r="I10" s="19"/>
      <c r="J10" s="19"/>
      <c r="K10" s="38">
        <f t="shared" si="0"/>
        <v>0</v>
      </c>
      <c r="L10" s="99">
        <f t="shared" si="1"/>
        <v>0</v>
      </c>
    </row>
    <row r="11" spans="1:12" ht="26.25" customHeight="1" x14ac:dyDescent="0.25">
      <c r="A11" s="17" t="str">
        <f>'2024 Calculator'!D11</f>
        <v>Savory Cheddar</v>
      </c>
      <c r="B11" s="114">
        <f>'2024 Calculator'!E11</f>
        <v>20</v>
      </c>
      <c r="C11" s="18"/>
      <c r="D11" s="19"/>
      <c r="E11" s="19"/>
      <c r="F11" s="19"/>
      <c r="G11" s="148"/>
      <c r="H11" s="18">
        <f t="shared" si="2"/>
        <v>0</v>
      </c>
      <c r="I11" s="19"/>
      <c r="J11" s="19"/>
      <c r="K11" s="38">
        <f t="shared" si="0"/>
        <v>0</v>
      </c>
      <c r="L11" s="99">
        <f t="shared" si="1"/>
        <v>0</v>
      </c>
    </row>
    <row r="12" spans="1:12" ht="26.25" customHeight="1" x14ac:dyDescent="0.25">
      <c r="A12" s="17" t="str">
        <f>'2024 Calculator'!D12</f>
        <v>Popping Corn</v>
      </c>
      <c r="B12" s="114">
        <f>'2024 Calculator'!E12</f>
        <v>17</v>
      </c>
      <c r="C12" s="18"/>
      <c r="D12" s="19"/>
      <c r="E12" s="19"/>
      <c r="F12" s="19"/>
      <c r="G12" s="148"/>
      <c r="H12" s="18">
        <f t="shared" si="2"/>
        <v>0</v>
      </c>
      <c r="I12" s="19"/>
      <c r="J12" s="19"/>
      <c r="K12" s="38">
        <f t="shared" si="0"/>
        <v>0</v>
      </c>
      <c r="L12" s="99">
        <f t="shared" si="1"/>
        <v>0</v>
      </c>
    </row>
    <row r="13" spans="1:12" ht="26.25" customHeight="1" x14ac:dyDescent="0.25">
      <c r="A13" s="17" t="str">
        <f>'2024 Calculator'!D13</f>
        <v>Caramel Corn</v>
      </c>
      <c r="B13" s="114">
        <f>'2024 Calculator'!E13</f>
        <v>12</v>
      </c>
      <c r="C13" s="18"/>
      <c r="D13" s="19"/>
      <c r="E13" s="19"/>
      <c r="F13" s="19"/>
      <c r="G13" s="148"/>
      <c r="H13" s="18">
        <f t="shared" si="2"/>
        <v>0</v>
      </c>
      <c r="I13" s="19"/>
      <c r="J13" s="19"/>
      <c r="K13" s="38">
        <f t="shared" si="0"/>
        <v>0</v>
      </c>
      <c r="L13" s="99">
        <f t="shared" si="1"/>
        <v>0</v>
      </c>
    </row>
    <row r="14" spans="1:12" ht="26.25" customHeight="1" x14ac:dyDescent="0.25">
      <c r="A14" s="17" t="str">
        <f>'2024 Calculator'!D14</f>
        <v>Salted Caramel Ceddar Mix</v>
      </c>
      <c r="B14" s="114">
        <f>'2024 Calculator'!E14</f>
        <v>17</v>
      </c>
      <c r="C14" s="18"/>
      <c r="D14" s="19"/>
      <c r="E14" s="19"/>
      <c r="F14" s="19"/>
      <c r="G14" s="148"/>
      <c r="H14" s="18">
        <f t="shared" si="2"/>
        <v>0</v>
      </c>
      <c r="I14" s="19"/>
      <c r="J14" s="19"/>
      <c r="K14" s="38">
        <f t="shared" si="0"/>
        <v>0</v>
      </c>
      <c r="L14" s="99">
        <f t="shared" si="1"/>
        <v>0</v>
      </c>
    </row>
    <row r="15" spans="1:12" ht="26.25" customHeight="1" x14ac:dyDescent="0.25">
      <c r="A15" s="17"/>
      <c r="B15" s="114"/>
      <c r="C15" s="18"/>
      <c r="D15" s="19"/>
      <c r="E15" s="19"/>
      <c r="F15" s="19"/>
      <c r="G15" s="148"/>
      <c r="H15" s="18">
        <f t="shared" si="2"/>
        <v>0</v>
      </c>
      <c r="I15" s="19"/>
      <c r="J15" s="19"/>
      <c r="K15" s="38">
        <f t="shared" si="0"/>
        <v>0</v>
      </c>
      <c r="L15" s="99">
        <f t="shared" si="1"/>
        <v>0</v>
      </c>
    </row>
    <row r="16" spans="1:12" ht="26.25" customHeight="1" x14ac:dyDescent="0.25">
      <c r="A16" s="17"/>
      <c r="B16" s="114"/>
      <c r="C16" s="18"/>
      <c r="D16" s="19"/>
      <c r="E16" s="19"/>
      <c r="F16" s="19"/>
      <c r="G16" s="148"/>
      <c r="H16" s="18">
        <f t="shared" si="2"/>
        <v>0</v>
      </c>
      <c r="I16" s="19"/>
      <c r="J16" s="19"/>
      <c r="K16" s="38">
        <f t="shared" si="0"/>
        <v>0</v>
      </c>
      <c r="L16" s="99">
        <f t="shared" si="1"/>
        <v>0</v>
      </c>
    </row>
    <row r="17" spans="1:12" ht="26.25" customHeight="1" x14ac:dyDescent="0.25">
      <c r="A17" s="17"/>
      <c r="B17" s="114"/>
      <c r="C17" s="18"/>
      <c r="D17" s="19"/>
      <c r="E17" s="19"/>
      <c r="F17" s="19"/>
      <c r="G17" s="148"/>
      <c r="H17" s="18">
        <f t="shared" si="2"/>
        <v>0</v>
      </c>
      <c r="I17" s="19"/>
      <c r="J17" s="19"/>
      <c r="K17" s="38">
        <f t="shared" si="0"/>
        <v>0</v>
      </c>
      <c r="L17" s="99">
        <f t="shared" si="1"/>
        <v>0</v>
      </c>
    </row>
    <row r="18" spans="1:12" ht="26.25" customHeight="1" x14ac:dyDescent="0.25">
      <c r="A18" s="17"/>
      <c r="B18" s="114"/>
      <c r="C18" s="18"/>
      <c r="D18" s="19"/>
      <c r="E18" s="19"/>
      <c r="F18" s="19"/>
      <c r="G18" s="148"/>
      <c r="H18" s="18"/>
      <c r="I18" s="19"/>
      <c r="J18" s="19"/>
      <c r="K18" s="38">
        <f>H18-I18+J18</f>
        <v>0</v>
      </c>
      <c r="L18" s="99">
        <f>SUM(B18*K18)</f>
        <v>0</v>
      </c>
    </row>
    <row r="19" spans="1:12" ht="26.25" customHeight="1" x14ac:dyDescent="0.25">
      <c r="A19" s="17"/>
      <c r="B19" s="114"/>
      <c r="C19" s="18"/>
      <c r="D19" s="19"/>
      <c r="E19" s="19"/>
      <c r="F19" s="19"/>
      <c r="G19" s="148"/>
      <c r="H19" s="18"/>
      <c r="I19" s="19"/>
      <c r="J19" s="19"/>
      <c r="K19" s="38">
        <f>H19-I19+J19</f>
        <v>0</v>
      </c>
      <c r="L19" s="99">
        <f>SUM(B19*K19)</f>
        <v>0</v>
      </c>
    </row>
    <row r="20" spans="1:12" ht="30" customHeight="1" x14ac:dyDescent="0.25">
      <c r="A20" s="55" t="s">
        <v>160</v>
      </c>
      <c r="B20" s="316"/>
      <c r="C20" s="316"/>
      <c r="D20" s="316"/>
      <c r="E20" s="316"/>
      <c r="F20" s="316"/>
      <c r="G20" s="316"/>
      <c r="H20" s="63"/>
      <c r="I20" s="63" t="s">
        <v>44</v>
      </c>
      <c r="J20" s="64"/>
      <c r="K20" s="55" t="s">
        <v>7</v>
      </c>
      <c r="L20" s="144">
        <f>SUM(L3:L19)</f>
        <v>0</v>
      </c>
    </row>
    <row r="21" spans="1:12" ht="24.95" customHeight="1" x14ac:dyDescent="0.25">
      <c r="A21" s="123" t="s">
        <v>10</v>
      </c>
      <c r="B21" s="317"/>
      <c r="C21" s="318"/>
      <c r="D21" s="318"/>
      <c r="E21" s="318"/>
      <c r="F21" s="318"/>
      <c r="G21" s="318"/>
      <c r="H21" s="11" t="s">
        <v>4</v>
      </c>
      <c r="I21" s="46"/>
      <c r="J21" s="46"/>
      <c r="K21" s="34" t="s">
        <v>94</v>
      </c>
      <c r="L21" s="32"/>
    </row>
    <row r="22" spans="1:12" ht="24.95" customHeight="1" x14ac:dyDescent="0.25">
      <c r="A22" s="54" t="s">
        <v>6</v>
      </c>
      <c r="B22" s="182"/>
      <c r="C22" s="183"/>
      <c r="D22" s="183"/>
      <c r="E22" s="183"/>
      <c r="F22" s="183"/>
      <c r="G22" s="183"/>
      <c r="H22" s="11"/>
      <c r="I22" s="21"/>
      <c r="J22" s="21"/>
      <c r="K22" s="34" t="s">
        <v>70</v>
      </c>
      <c r="L22" s="32"/>
    </row>
    <row r="23" spans="1:12" ht="24.95" customHeight="1" x14ac:dyDescent="0.2">
      <c r="B23" s="319"/>
      <c r="C23" s="320"/>
      <c r="D23" s="320"/>
      <c r="E23" s="320"/>
      <c r="F23" s="320"/>
      <c r="G23" s="320"/>
      <c r="I23" s="1"/>
      <c r="J23" s="1"/>
      <c r="K23" s="34" t="s">
        <v>18</v>
      </c>
      <c r="L23" s="32">
        <f>(J20+L20)-L21-L22</f>
        <v>0</v>
      </c>
    </row>
    <row r="24" spans="1:12" ht="24.95" customHeight="1" x14ac:dyDescent="0.2">
      <c r="A24" s="11"/>
      <c r="H24" s="11"/>
      <c r="I24" s="321" t="s">
        <v>79</v>
      </c>
      <c r="J24" s="321"/>
      <c r="K24" s="321"/>
      <c r="L24" s="32">
        <f>(L20*0.34)+J20</f>
        <v>0</v>
      </c>
    </row>
    <row r="25" spans="1:12" ht="24.95" customHeight="1" x14ac:dyDescent="0.2"/>
    <row r="26" spans="1:12" ht="24.95" customHeight="1" x14ac:dyDescent="0.2">
      <c r="A26" s="4" t="s">
        <v>69</v>
      </c>
      <c r="L26" s="32"/>
    </row>
    <row r="27" spans="1:12" ht="24.95" customHeight="1" x14ac:dyDescent="0.2">
      <c r="A27" s="4" t="s">
        <v>84</v>
      </c>
      <c r="L27" s="147">
        <f>L20</f>
        <v>0</v>
      </c>
    </row>
    <row r="28" spans="1:12" ht="24.95" customHeight="1" thickBot="1" x14ac:dyDescent="0.25">
      <c r="A28" s="4" t="s">
        <v>71</v>
      </c>
      <c r="L28" s="147"/>
    </row>
    <row r="29" spans="1:12" ht="24.95" customHeight="1" thickBot="1" x14ac:dyDescent="0.3">
      <c r="A29" s="54" t="s">
        <v>11</v>
      </c>
      <c r="L29" s="146">
        <f>L26+L27+L28</f>
        <v>0</v>
      </c>
    </row>
    <row r="30" spans="1:12" ht="24.95" customHeight="1" thickTop="1" x14ac:dyDescent="0.2"/>
    <row r="31" spans="1:12" ht="24.95" customHeight="1" x14ac:dyDescent="0.2"/>
  </sheetData>
  <mergeCells count="5">
    <mergeCell ref="A1:L1"/>
    <mergeCell ref="B20:G20"/>
    <mergeCell ref="B21:G21"/>
    <mergeCell ref="I24:K24"/>
    <mergeCell ref="B23:G23"/>
  </mergeCells>
  <printOptions horizontalCentered="1" verticalCentered="1"/>
  <pageMargins left="0" right="0" top="0.23" bottom="0.24" header="0.5" footer="0.5"/>
  <pageSetup scale="92"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2">
    <pageSetUpPr fitToPage="1"/>
  </sheetPr>
  <dimension ref="A1:L30"/>
  <sheetViews>
    <sheetView zoomScale="75" zoomScaleNormal="75" workbookViewId="0">
      <selection sqref="A1:L1"/>
    </sheetView>
  </sheetViews>
  <sheetFormatPr defaultRowHeight="14.25" x14ac:dyDescent="0.2"/>
  <cols>
    <col min="1" max="1" width="23.85546875" style="4" customWidth="1"/>
    <col min="2" max="2" width="8.140625" customWidth="1"/>
    <col min="3" max="8" width="7.28515625" style="1" customWidth="1"/>
    <col min="9" max="9" width="8.42578125" customWidth="1"/>
    <col min="10" max="10" width="7.28515625" customWidth="1"/>
    <col min="12" max="12" width="14" customWidth="1"/>
  </cols>
  <sheetData>
    <row r="1" spans="1:12" ht="46.5" customHeight="1" x14ac:dyDescent="0.45">
      <c r="A1" s="315" t="s">
        <v>8</v>
      </c>
      <c r="B1" s="315"/>
      <c r="C1" s="315"/>
      <c r="D1" s="315"/>
      <c r="E1" s="315"/>
      <c r="F1" s="315"/>
      <c r="G1" s="315"/>
      <c r="H1" s="315"/>
      <c r="I1" s="315"/>
      <c r="J1" s="315"/>
      <c r="K1" s="315"/>
      <c r="L1" s="315"/>
    </row>
    <row r="2" spans="1:12" ht="47.25" x14ac:dyDescent="0.25">
      <c r="A2" s="13" t="s">
        <v>0</v>
      </c>
      <c r="B2" s="52" t="s">
        <v>1</v>
      </c>
      <c r="C2" s="9" t="s">
        <v>26</v>
      </c>
      <c r="D2" s="19" t="s">
        <v>17</v>
      </c>
      <c r="E2" s="19" t="s">
        <v>17</v>
      </c>
      <c r="F2" s="19" t="s">
        <v>17</v>
      </c>
      <c r="G2" s="148" t="s">
        <v>17</v>
      </c>
      <c r="H2" s="9" t="s">
        <v>27</v>
      </c>
      <c r="I2" s="8" t="s">
        <v>28</v>
      </c>
      <c r="J2" s="8" t="s">
        <v>24</v>
      </c>
      <c r="K2" s="37" t="s">
        <v>13</v>
      </c>
      <c r="L2" s="8" t="s">
        <v>2</v>
      </c>
    </row>
    <row r="3" spans="1:12" s="2" customFormat="1" ht="22.5" customHeight="1" x14ac:dyDescent="0.25">
      <c r="A3" s="17" t="str">
        <f>'2024 Calculator'!D3</f>
        <v>Hometown Hearos Donation</v>
      </c>
      <c r="B3" s="114">
        <f>'2024 Calculator'!E3</f>
        <v>30</v>
      </c>
      <c r="C3" s="18"/>
      <c r="D3" s="19"/>
      <c r="E3" s="19"/>
      <c r="F3" s="19"/>
      <c r="G3" s="148"/>
      <c r="H3" s="18">
        <f>SUM(C3:G3)</f>
        <v>0</v>
      </c>
      <c r="I3" s="19"/>
      <c r="J3" s="19"/>
      <c r="K3" s="38">
        <f t="shared" ref="K3:K17" si="0">H3-I3+J3</f>
        <v>0</v>
      </c>
      <c r="L3" s="99">
        <f t="shared" ref="L3:L17" si="1">SUM(B3*K3)</f>
        <v>0</v>
      </c>
    </row>
    <row r="4" spans="1:12" s="2" customFormat="1" ht="22.5" customHeight="1" x14ac:dyDescent="0.25">
      <c r="A4" s="17" t="str">
        <f>'2024 Calculator'!D4</f>
        <v>Hometown Hearos Donation</v>
      </c>
      <c r="B4" s="114">
        <f>'2024 Calculator'!E4</f>
        <v>5</v>
      </c>
      <c r="C4" s="18"/>
      <c r="D4" s="19"/>
      <c r="E4" s="19"/>
      <c r="F4" s="19"/>
      <c r="G4" s="148"/>
      <c r="H4" s="18">
        <f t="shared" ref="H4:H17" si="2">SUM(C4:G4)</f>
        <v>0</v>
      </c>
      <c r="I4" s="19"/>
      <c r="J4" s="19"/>
      <c r="K4" s="38">
        <f t="shared" si="0"/>
        <v>0</v>
      </c>
      <c r="L4" s="99">
        <f t="shared" si="1"/>
        <v>0</v>
      </c>
    </row>
    <row r="5" spans="1:12" ht="26.25" customHeight="1" x14ac:dyDescent="0.25">
      <c r="A5" s="17" t="str">
        <f>'2024 Calculator'!D5</f>
        <v>3-Pack Combo Box</v>
      </c>
      <c r="B5" s="114">
        <f>'2024 Calculator'!E5</f>
        <v>50</v>
      </c>
      <c r="C5" s="18"/>
      <c r="D5" s="19"/>
      <c r="E5" s="19"/>
      <c r="F5" s="19"/>
      <c r="G5" s="148"/>
      <c r="H5" s="18">
        <f t="shared" si="2"/>
        <v>0</v>
      </c>
      <c r="I5" s="19"/>
      <c r="J5" s="19"/>
      <c r="K5" s="38">
        <f t="shared" si="0"/>
        <v>0</v>
      </c>
      <c r="L5" s="99">
        <f t="shared" si="1"/>
        <v>0</v>
      </c>
    </row>
    <row r="6" spans="1:12" ht="26.25" customHeight="1" x14ac:dyDescent="0.25">
      <c r="A6" s="17" t="str">
        <f>'2024 Calculator'!D6</f>
        <v>White Chocolate Pretzels</v>
      </c>
      <c r="B6" s="114">
        <f>'2024 Calculator'!E6</f>
        <v>35</v>
      </c>
      <c r="C6" s="18"/>
      <c r="D6" s="19"/>
      <c r="E6" s="19"/>
      <c r="F6" s="19"/>
      <c r="G6" s="148"/>
      <c r="H6" s="18">
        <f t="shared" si="2"/>
        <v>0</v>
      </c>
      <c r="I6" s="19"/>
      <c r="J6" s="19"/>
      <c r="K6" s="38">
        <f t="shared" si="0"/>
        <v>0</v>
      </c>
      <c r="L6" s="99">
        <f t="shared" si="1"/>
        <v>0</v>
      </c>
    </row>
    <row r="7" spans="1:12" ht="26.25" customHeight="1" x14ac:dyDescent="0.25">
      <c r="A7" s="17" t="str">
        <f>'2024 Calculator'!D7</f>
        <v>Chocolate Drizzle Toffee</v>
      </c>
      <c r="B7" s="114">
        <f>'2024 Calculator'!E7</f>
        <v>35</v>
      </c>
      <c r="C7" s="18"/>
      <c r="D7" s="19"/>
      <c r="E7" s="19"/>
      <c r="F7" s="19"/>
      <c r="G7" s="148"/>
      <c r="H7" s="18">
        <f t="shared" si="2"/>
        <v>0</v>
      </c>
      <c r="I7" s="19"/>
      <c r="J7" s="19"/>
      <c r="K7" s="38">
        <f t="shared" si="0"/>
        <v>0</v>
      </c>
      <c r="L7" s="99">
        <f t="shared" si="1"/>
        <v>0</v>
      </c>
    </row>
    <row r="8" spans="1:12" ht="26.25" customHeight="1" x14ac:dyDescent="0.25">
      <c r="A8" s="17" t="str">
        <f>'2024 Calculator'!D8</f>
        <v>Micro Kettle</v>
      </c>
      <c r="B8" s="114">
        <f>'2024 Calculator'!E8</f>
        <v>25</v>
      </c>
      <c r="C8" s="18"/>
      <c r="D8" s="19"/>
      <c r="E8" s="19"/>
      <c r="F8" s="19"/>
      <c r="G8" s="148"/>
      <c r="H8" s="18">
        <f t="shared" si="2"/>
        <v>0</v>
      </c>
      <c r="I8" s="19"/>
      <c r="J8" s="19"/>
      <c r="K8" s="38">
        <f t="shared" si="0"/>
        <v>0</v>
      </c>
      <c r="L8" s="99">
        <f t="shared" si="1"/>
        <v>0</v>
      </c>
    </row>
    <row r="9" spans="1:12" ht="26.25" customHeight="1" x14ac:dyDescent="0.25">
      <c r="A9" s="17" t="str">
        <f>'2024 Calculator'!D9</f>
        <v>Micro Butter</v>
      </c>
      <c r="B9" s="114">
        <f>'2024 Calculator'!E9</f>
        <v>25</v>
      </c>
      <c r="C9" s="18"/>
      <c r="D9" s="19"/>
      <c r="E9" s="19"/>
      <c r="F9" s="19"/>
      <c r="G9" s="148"/>
      <c r="H9" s="18">
        <f t="shared" si="2"/>
        <v>0</v>
      </c>
      <c r="I9" s="19"/>
      <c r="J9" s="19"/>
      <c r="K9" s="38">
        <f t="shared" si="0"/>
        <v>0</v>
      </c>
      <c r="L9" s="99">
        <f t="shared" si="1"/>
        <v>0</v>
      </c>
    </row>
    <row r="10" spans="1:12" ht="26.25" customHeight="1" x14ac:dyDescent="0.25">
      <c r="A10" s="17" t="str">
        <f>'2024 Calculator'!D10</f>
        <v>Salted Caramel</v>
      </c>
      <c r="B10" s="114">
        <f>'2024 Calculator'!E10</f>
        <v>25</v>
      </c>
      <c r="C10" s="18"/>
      <c r="D10" s="19"/>
      <c r="E10" s="19"/>
      <c r="F10" s="19"/>
      <c r="G10" s="148"/>
      <c r="H10" s="18">
        <f t="shared" si="2"/>
        <v>0</v>
      </c>
      <c r="I10" s="19"/>
      <c r="J10" s="19"/>
      <c r="K10" s="38">
        <f t="shared" si="0"/>
        <v>0</v>
      </c>
      <c r="L10" s="99">
        <f t="shared" si="1"/>
        <v>0</v>
      </c>
    </row>
    <row r="11" spans="1:12" ht="26.25" customHeight="1" x14ac:dyDescent="0.25">
      <c r="A11" s="17" t="str">
        <f>'2024 Calculator'!D11</f>
        <v>Savory Cheddar</v>
      </c>
      <c r="B11" s="114">
        <f>'2024 Calculator'!E11</f>
        <v>20</v>
      </c>
      <c r="C11" s="18"/>
      <c r="D11" s="19"/>
      <c r="E11" s="19"/>
      <c r="F11" s="19"/>
      <c r="G11" s="148"/>
      <c r="H11" s="18">
        <f t="shared" si="2"/>
        <v>0</v>
      </c>
      <c r="I11" s="19"/>
      <c r="J11" s="19"/>
      <c r="K11" s="38">
        <f t="shared" si="0"/>
        <v>0</v>
      </c>
      <c r="L11" s="99">
        <f t="shared" si="1"/>
        <v>0</v>
      </c>
    </row>
    <row r="12" spans="1:12" ht="26.25" customHeight="1" x14ac:dyDescent="0.25">
      <c r="A12" s="17" t="str">
        <f>'2024 Calculator'!D12</f>
        <v>Popping Corn</v>
      </c>
      <c r="B12" s="114">
        <f>'2024 Calculator'!E12</f>
        <v>17</v>
      </c>
      <c r="C12" s="18"/>
      <c r="D12" s="19"/>
      <c r="E12" s="19"/>
      <c r="F12" s="19"/>
      <c r="G12" s="148"/>
      <c r="H12" s="18">
        <f t="shared" si="2"/>
        <v>0</v>
      </c>
      <c r="I12" s="19"/>
      <c r="J12" s="19"/>
      <c r="K12" s="38">
        <f t="shared" si="0"/>
        <v>0</v>
      </c>
      <c r="L12" s="99">
        <f t="shared" si="1"/>
        <v>0</v>
      </c>
    </row>
    <row r="13" spans="1:12" ht="26.25" customHeight="1" x14ac:dyDescent="0.25">
      <c r="A13" s="17" t="str">
        <f>'2024 Calculator'!D13</f>
        <v>Caramel Corn</v>
      </c>
      <c r="B13" s="114">
        <f>'2024 Calculator'!E13</f>
        <v>12</v>
      </c>
      <c r="C13" s="18"/>
      <c r="D13" s="19"/>
      <c r="E13" s="19"/>
      <c r="F13" s="19"/>
      <c r="G13" s="148"/>
      <c r="H13" s="18">
        <f t="shared" si="2"/>
        <v>0</v>
      </c>
      <c r="I13" s="19"/>
      <c r="J13" s="19"/>
      <c r="K13" s="38">
        <f t="shared" si="0"/>
        <v>0</v>
      </c>
      <c r="L13" s="99">
        <f t="shared" si="1"/>
        <v>0</v>
      </c>
    </row>
    <row r="14" spans="1:12" ht="26.25" customHeight="1" x14ac:dyDescent="0.25">
      <c r="A14" s="17" t="str">
        <f>'2024 Calculator'!D14</f>
        <v>Salted Caramel Ceddar Mix</v>
      </c>
      <c r="B14" s="114">
        <f>'2024 Calculator'!E14</f>
        <v>17</v>
      </c>
      <c r="C14" s="18"/>
      <c r="D14" s="19"/>
      <c r="E14" s="19"/>
      <c r="F14" s="19"/>
      <c r="G14" s="148"/>
      <c r="H14" s="18">
        <f t="shared" si="2"/>
        <v>0</v>
      </c>
      <c r="I14" s="19"/>
      <c r="J14" s="19"/>
      <c r="K14" s="38">
        <f t="shared" si="0"/>
        <v>0</v>
      </c>
      <c r="L14" s="99">
        <f t="shared" si="1"/>
        <v>0</v>
      </c>
    </row>
    <row r="15" spans="1:12" ht="26.25" customHeight="1" x14ac:dyDescent="0.25">
      <c r="A15" s="17"/>
      <c r="B15" s="114"/>
      <c r="C15" s="18"/>
      <c r="D15" s="19"/>
      <c r="E15" s="19"/>
      <c r="F15" s="19"/>
      <c r="G15" s="148"/>
      <c r="H15" s="18">
        <f t="shared" si="2"/>
        <v>0</v>
      </c>
      <c r="I15" s="19"/>
      <c r="J15" s="19"/>
      <c r="K15" s="38">
        <f t="shared" si="0"/>
        <v>0</v>
      </c>
      <c r="L15" s="99">
        <f t="shared" si="1"/>
        <v>0</v>
      </c>
    </row>
    <row r="16" spans="1:12" ht="26.25" customHeight="1" x14ac:dyDescent="0.25">
      <c r="A16" s="17"/>
      <c r="B16" s="114"/>
      <c r="C16" s="18"/>
      <c r="D16" s="19"/>
      <c r="E16" s="19"/>
      <c r="F16" s="19"/>
      <c r="G16" s="148"/>
      <c r="H16" s="18">
        <f t="shared" si="2"/>
        <v>0</v>
      </c>
      <c r="I16" s="19"/>
      <c r="J16" s="19"/>
      <c r="K16" s="38">
        <f t="shared" si="0"/>
        <v>0</v>
      </c>
      <c r="L16" s="99">
        <f t="shared" si="1"/>
        <v>0</v>
      </c>
    </row>
    <row r="17" spans="1:12" ht="26.25" customHeight="1" x14ac:dyDescent="0.25">
      <c r="A17" s="17"/>
      <c r="B17" s="114"/>
      <c r="C17" s="18"/>
      <c r="D17" s="19"/>
      <c r="E17" s="19"/>
      <c r="F17" s="19"/>
      <c r="G17" s="148"/>
      <c r="H17" s="18">
        <f t="shared" si="2"/>
        <v>0</v>
      </c>
      <c r="I17" s="19"/>
      <c r="J17" s="19"/>
      <c r="K17" s="38">
        <f t="shared" si="0"/>
        <v>0</v>
      </c>
      <c r="L17" s="99">
        <f t="shared" si="1"/>
        <v>0</v>
      </c>
    </row>
    <row r="18" spans="1:12" ht="26.25" customHeight="1" x14ac:dyDescent="0.25">
      <c r="A18" s="17"/>
      <c r="B18" s="114"/>
      <c r="C18" s="18"/>
      <c r="D18" s="19"/>
      <c r="E18" s="19"/>
      <c r="F18" s="19"/>
      <c r="G18" s="148"/>
      <c r="H18" s="18"/>
      <c r="I18" s="19"/>
      <c r="J18" s="19"/>
      <c r="K18" s="38">
        <f>H18-I18+J18</f>
        <v>0</v>
      </c>
      <c r="L18" s="99">
        <f>SUM(B18*K18)</f>
        <v>0</v>
      </c>
    </row>
    <row r="19" spans="1:12" ht="26.25" customHeight="1" x14ac:dyDescent="0.25">
      <c r="A19" s="17"/>
      <c r="B19" s="114"/>
      <c r="C19" s="18"/>
      <c r="D19" s="19"/>
      <c r="E19" s="19"/>
      <c r="F19" s="19"/>
      <c r="G19" s="148"/>
      <c r="H19" s="18"/>
      <c r="I19" s="19"/>
      <c r="J19" s="19"/>
      <c r="K19" s="38">
        <f>H19-I19+J19</f>
        <v>0</v>
      </c>
      <c r="L19" s="99">
        <f>SUM(B19*K19)</f>
        <v>0</v>
      </c>
    </row>
    <row r="20" spans="1:12" ht="30" customHeight="1" x14ac:dyDescent="0.25">
      <c r="A20" s="55" t="s">
        <v>160</v>
      </c>
      <c r="B20" s="316"/>
      <c r="C20" s="316"/>
      <c r="D20" s="316"/>
      <c r="E20" s="316"/>
      <c r="F20" s="316"/>
      <c r="G20" s="316"/>
      <c r="H20" s="63"/>
      <c r="I20" s="63" t="s">
        <v>44</v>
      </c>
      <c r="J20" s="64"/>
      <c r="K20" s="55" t="s">
        <v>7</v>
      </c>
      <c r="L20" s="144">
        <f>SUM(L3:L19)</f>
        <v>0</v>
      </c>
    </row>
    <row r="21" spans="1:12" ht="24.95" customHeight="1" x14ac:dyDescent="0.25">
      <c r="A21" s="123" t="s">
        <v>10</v>
      </c>
      <c r="B21" s="317"/>
      <c r="C21" s="318"/>
      <c r="D21" s="318"/>
      <c r="E21" s="318"/>
      <c r="F21" s="318"/>
      <c r="G21" s="318"/>
      <c r="H21" s="11" t="s">
        <v>4</v>
      </c>
      <c r="I21" s="46"/>
      <c r="J21" s="46"/>
      <c r="K21" s="34" t="s">
        <v>94</v>
      </c>
      <c r="L21" s="32"/>
    </row>
    <row r="22" spans="1:12" ht="24.95" customHeight="1" x14ac:dyDescent="0.25">
      <c r="A22" s="54" t="s">
        <v>6</v>
      </c>
      <c r="B22" s="182"/>
      <c r="C22" s="183"/>
      <c r="D22" s="183"/>
      <c r="E22" s="183"/>
      <c r="F22" s="183"/>
      <c r="G22" s="183"/>
      <c r="H22" s="11"/>
      <c r="I22" s="21"/>
      <c r="J22" s="21"/>
      <c r="K22" s="34" t="s">
        <v>70</v>
      </c>
      <c r="L22" s="32"/>
    </row>
    <row r="23" spans="1:12" ht="24.95" customHeight="1" x14ac:dyDescent="0.2">
      <c r="B23" s="319"/>
      <c r="C23" s="320"/>
      <c r="D23" s="320"/>
      <c r="E23" s="320"/>
      <c r="F23" s="320"/>
      <c r="G23" s="320"/>
      <c r="I23" s="1"/>
      <c r="J23" s="1"/>
      <c r="K23" s="34" t="s">
        <v>18</v>
      </c>
      <c r="L23" s="32">
        <f>(J20+L20)-L21-L22</f>
        <v>0</v>
      </c>
    </row>
    <row r="24" spans="1:12" ht="24.95" customHeight="1" x14ac:dyDescent="0.2">
      <c r="A24" s="11"/>
      <c r="H24" s="11"/>
      <c r="I24" s="321" t="s">
        <v>79</v>
      </c>
      <c r="J24" s="321"/>
      <c r="K24" s="321"/>
      <c r="L24" s="32">
        <f>(L20*0.34)+J20</f>
        <v>0</v>
      </c>
    </row>
    <row r="25" spans="1:12" ht="24.95" customHeight="1" x14ac:dyDescent="0.2"/>
    <row r="26" spans="1:12" ht="24.95" customHeight="1" x14ac:dyDescent="0.2">
      <c r="A26" s="4" t="s">
        <v>69</v>
      </c>
      <c r="L26" s="32"/>
    </row>
    <row r="27" spans="1:12" ht="24.95" customHeight="1" x14ac:dyDescent="0.2">
      <c r="A27" s="4" t="s">
        <v>84</v>
      </c>
      <c r="L27" s="147">
        <f>L20</f>
        <v>0</v>
      </c>
    </row>
    <row r="28" spans="1:12" ht="24.95" customHeight="1" thickBot="1" x14ac:dyDescent="0.25">
      <c r="A28" s="4" t="s">
        <v>71</v>
      </c>
      <c r="L28" s="147"/>
    </row>
    <row r="29" spans="1:12" ht="24.95" customHeight="1" thickBot="1" x14ac:dyDescent="0.3">
      <c r="A29" s="54" t="s">
        <v>11</v>
      </c>
      <c r="L29" s="146">
        <f>L26+L27+L28</f>
        <v>0</v>
      </c>
    </row>
    <row r="30" spans="1:12" ht="24.95" customHeight="1" thickTop="1" x14ac:dyDescent="0.2"/>
  </sheetData>
  <mergeCells count="5">
    <mergeCell ref="I24:K24"/>
    <mergeCell ref="A1:L1"/>
    <mergeCell ref="B21:G21"/>
    <mergeCell ref="B23:G23"/>
    <mergeCell ref="B20:G20"/>
  </mergeCells>
  <phoneticPr fontId="3" type="noConversion"/>
  <printOptions horizontalCentered="1" verticalCentered="1"/>
  <pageMargins left="0" right="0" top="0.23" bottom="0.24" header="0.5" footer="0.5"/>
  <pageSetup scale="92"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3">
    <pageSetUpPr fitToPage="1"/>
  </sheetPr>
  <dimension ref="A1:L35"/>
  <sheetViews>
    <sheetView zoomScale="75" zoomScaleNormal="75" workbookViewId="0">
      <selection sqref="A1:L1"/>
    </sheetView>
  </sheetViews>
  <sheetFormatPr defaultRowHeight="14.25" x14ac:dyDescent="0.2"/>
  <cols>
    <col min="1" max="1" width="23.85546875" style="4" customWidth="1"/>
    <col min="2" max="2" width="8.140625" customWidth="1"/>
    <col min="3" max="8" width="7.28515625" style="1" customWidth="1"/>
    <col min="9" max="9" width="8.42578125" customWidth="1"/>
    <col min="10" max="10" width="7.28515625" customWidth="1"/>
    <col min="12" max="12" width="14" customWidth="1"/>
  </cols>
  <sheetData>
    <row r="1" spans="1:12" ht="46.5" customHeight="1" x14ac:dyDescent="0.45">
      <c r="A1" s="315" t="s">
        <v>8</v>
      </c>
      <c r="B1" s="315"/>
      <c r="C1" s="315"/>
      <c r="D1" s="315"/>
      <c r="E1" s="315"/>
      <c r="F1" s="315"/>
      <c r="G1" s="315"/>
      <c r="H1" s="315"/>
      <c r="I1" s="315"/>
      <c r="J1" s="315"/>
      <c r="K1" s="315"/>
      <c r="L1" s="315"/>
    </row>
    <row r="2" spans="1:12" ht="47.25" x14ac:dyDescent="0.25">
      <c r="A2" s="13" t="s">
        <v>0</v>
      </c>
      <c r="B2" s="52" t="s">
        <v>1</v>
      </c>
      <c r="C2" s="9" t="s">
        <v>26</v>
      </c>
      <c r="D2" s="19" t="s">
        <v>17</v>
      </c>
      <c r="E2" s="19" t="s">
        <v>17</v>
      </c>
      <c r="F2" s="19" t="s">
        <v>17</v>
      </c>
      <c r="G2" s="148" t="s">
        <v>17</v>
      </c>
      <c r="H2" s="9" t="s">
        <v>27</v>
      </c>
      <c r="I2" s="8" t="s">
        <v>28</v>
      </c>
      <c r="J2" s="8" t="s">
        <v>24</v>
      </c>
      <c r="K2" s="37" t="s">
        <v>13</v>
      </c>
      <c r="L2" s="8" t="s">
        <v>2</v>
      </c>
    </row>
    <row r="3" spans="1:12" s="2" customFormat="1" ht="22.5" customHeight="1" x14ac:dyDescent="0.25">
      <c r="A3" s="17" t="str">
        <f>'2024 Calculator'!D3</f>
        <v>Hometown Hearos Donation</v>
      </c>
      <c r="B3" s="114">
        <f>'2024 Calculator'!E3</f>
        <v>30</v>
      </c>
      <c r="C3" s="18"/>
      <c r="D3" s="19"/>
      <c r="E3" s="19"/>
      <c r="F3" s="19"/>
      <c r="G3" s="148"/>
      <c r="H3" s="18">
        <f>SUM(C3:G3)</f>
        <v>0</v>
      </c>
      <c r="I3" s="19"/>
      <c r="J3" s="19"/>
      <c r="K3" s="38">
        <f t="shared" ref="K3:K17" si="0">H3-I3+J3</f>
        <v>0</v>
      </c>
      <c r="L3" s="99">
        <f t="shared" ref="L3:L17" si="1">SUM(B3*K3)</f>
        <v>0</v>
      </c>
    </row>
    <row r="4" spans="1:12" s="2" customFormat="1" ht="22.5" customHeight="1" x14ac:dyDescent="0.25">
      <c r="A4" s="17" t="str">
        <f>'2024 Calculator'!D4</f>
        <v>Hometown Hearos Donation</v>
      </c>
      <c r="B4" s="114">
        <f>'2024 Calculator'!E4</f>
        <v>5</v>
      </c>
      <c r="C4" s="18"/>
      <c r="D4" s="19"/>
      <c r="E4" s="19"/>
      <c r="F4" s="19"/>
      <c r="G4" s="148"/>
      <c r="H4" s="18">
        <f t="shared" ref="H4:H17" si="2">SUM(C4:G4)</f>
        <v>0</v>
      </c>
      <c r="I4" s="19"/>
      <c r="J4" s="19"/>
      <c r="K4" s="38">
        <f t="shared" si="0"/>
        <v>0</v>
      </c>
      <c r="L4" s="99">
        <f t="shared" si="1"/>
        <v>0</v>
      </c>
    </row>
    <row r="5" spans="1:12" ht="26.25" customHeight="1" x14ac:dyDescent="0.25">
      <c r="A5" s="17" t="str">
        <f>'2024 Calculator'!D5</f>
        <v>3-Pack Combo Box</v>
      </c>
      <c r="B5" s="114">
        <f>'2024 Calculator'!E5</f>
        <v>50</v>
      </c>
      <c r="C5" s="18"/>
      <c r="D5" s="19"/>
      <c r="E5" s="19"/>
      <c r="F5" s="19"/>
      <c r="G5" s="148"/>
      <c r="H5" s="18">
        <f t="shared" si="2"/>
        <v>0</v>
      </c>
      <c r="I5" s="19"/>
      <c r="J5" s="19"/>
      <c r="K5" s="38">
        <f t="shared" si="0"/>
        <v>0</v>
      </c>
      <c r="L5" s="99">
        <f t="shared" si="1"/>
        <v>0</v>
      </c>
    </row>
    <row r="6" spans="1:12" ht="26.25" customHeight="1" x14ac:dyDescent="0.25">
      <c r="A6" s="17" t="str">
        <f>'2024 Calculator'!D6</f>
        <v>White Chocolate Pretzels</v>
      </c>
      <c r="B6" s="114">
        <f>'2024 Calculator'!E6</f>
        <v>35</v>
      </c>
      <c r="C6" s="18"/>
      <c r="D6" s="19"/>
      <c r="E6" s="19"/>
      <c r="F6" s="19"/>
      <c r="G6" s="148"/>
      <c r="H6" s="18">
        <f t="shared" si="2"/>
        <v>0</v>
      </c>
      <c r="I6" s="19"/>
      <c r="J6" s="19"/>
      <c r="K6" s="38">
        <f t="shared" si="0"/>
        <v>0</v>
      </c>
      <c r="L6" s="99">
        <f t="shared" si="1"/>
        <v>0</v>
      </c>
    </row>
    <row r="7" spans="1:12" ht="26.25" customHeight="1" x14ac:dyDescent="0.25">
      <c r="A7" s="17" t="str">
        <f>'2024 Calculator'!D7</f>
        <v>Chocolate Drizzle Toffee</v>
      </c>
      <c r="B7" s="114">
        <f>'2024 Calculator'!E7</f>
        <v>35</v>
      </c>
      <c r="C7" s="18"/>
      <c r="D7" s="19"/>
      <c r="E7" s="19"/>
      <c r="F7" s="19"/>
      <c r="G7" s="148"/>
      <c r="H7" s="18">
        <f t="shared" si="2"/>
        <v>0</v>
      </c>
      <c r="I7" s="19"/>
      <c r="J7" s="19"/>
      <c r="K7" s="38">
        <f t="shared" si="0"/>
        <v>0</v>
      </c>
      <c r="L7" s="99">
        <f t="shared" si="1"/>
        <v>0</v>
      </c>
    </row>
    <row r="8" spans="1:12" ht="26.25" customHeight="1" x14ac:dyDescent="0.25">
      <c r="A8" s="17" t="str">
        <f>'2024 Calculator'!D8</f>
        <v>Micro Kettle</v>
      </c>
      <c r="B8" s="114">
        <f>'2024 Calculator'!E8</f>
        <v>25</v>
      </c>
      <c r="C8" s="18"/>
      <c r="D8" s="19"/>
      <c r="E8" s="19"/>
      <c r="F8" s="19"/>
      <c r="G8" s="148"/>
      <c r="H8" s="18">
        <f t="shared" si="2"/>
        <v>0</v>
      </c>
      <c r="I8" s="19"/>
      <c r="J8" s="19"/>
      <c r="K8" s="38">
        <f t="shared" si="0"/>
        <v>0</v>
      </c>
      <c r="L8" s="99">
        <f t="shared" si="1"/>
        <v>0</v>
      </c>
    </row>
    <row r="9" spans="1:12" ht="26.25" customHeight="1" x14ac:dyDescent="0.25">
      <c r="A9" s="17" t="str">
        <f>'2024 Calculator'!D9</f>
        <v>Micro Butter</v>
      </c>
      <c r="B9" s="114">
        <f>'2024 Calculator'!E9</f>
        <v>25</v>
      </c>
      <c r="C9" s="18"/>
      <c r="D9" s="19"/>
      <c r="E9" s="19"/>
      <c r="F9" s="19"/>
      <c r="G9" s="148"/>
      <c r="H9" s="18">
        <f t="shared" si="2"/>
        <v>0</v>
      </c>
      <c r="I9" s="19"/>
      <c r="J9" s="19"/>
      <c r="K9" s="38">
        <f t="shared" si="0"/>
        <v>0</v>
      </c>
      <c r="L9" s="99">
        <f t="shared" si="1"/>
        <v>0</v>
      </c>
    </row>
    <row r="10" spans="1:12" ht="26.25" customHeight="1" x14ac:dyDescent="0.25">
      <c r="A10" s="17" t="str">
        <f>'2024 Calculator'!D10</f>
        <v>Salted Caramel</v>
      </c>
      <c r="B10" s="114">
        <f>'2024 Calculator'!E10</f>
        <v>25</v>
      </c>
      <c r="C10" s="18"/>
      <c r="D10" s="19"/>
      <c r="E10" s="19"/>
      <c r="F10" s="19"/>
      <c r="G10" s="148"/>
      <c r="H10" s="18">
        <f t="shared" si="2"/>
        <v>0</v>
      </c>
      <c r="I10" s="19"/>
      <c r="J10" s="19"/>
      <c r="K10" s="38">
        <f t="shared" si="0"/>
        <v>0</v>
      </c>
      <c r="L10" s="99">
        <f t="shared" si="1"/>
        <v>0</v>
      </c>
    </row>
    <row r="11" spans="1:12" ht="26.25" customHeight="1" x14ac:dyDescent="0.25">
      <c r="A11" s="17" t="str">
        <f>'2024 Calculator'!D11</f>
        <v>Savory Cheddar</v>
      </c>
      <c r="B11" s="114">
        <f>'2024 Calculator'!E11</f>
        <v>20</v>
      </c>
      <c r="C11" s="18"/>
      <c r="D11" s="19"/>
      <c r="E11" s="19"/>
      <c r="F11" s="19"/>
      <c r="G11" s="148"/>
      <c r="H11" s="18">
        <f t="shared" si="2"/>
        <v>0</v>
      </c>
      <c r="I11" s="19"/>
      <c r="J11" s="19"/>
      <c r="K11" s="38">
        <f t="shared" si="0"/>
        <v>0</v>
      </c>
      <c r="L11" s="99">
        <f t="shared" si="1"/>
        <v>0</v>
      </c>
    </row>
    <row r="12" spans="1:12" ht="26.25" customHeight="1" x14ac:dyDescent="0.25">
      <c r="A12" s="17" t="str">
        <f>'2024 Calculator'!D12</f>
        <v>Popping Corn</v>
      </c>
      <c r="B12" s="114">
        <f>'2024 Calculator'!E12</f>
        <v>17</v>
      </c>
      <c r="C12" s="18"/>
      <c r="D12" s="19"/>
      <c r="E12" s="19"/>
      <c r="F12" s="19"/>
      <c r="G12" s="148"/>
      <c r="H12" s="18">
        <f t="shared" si="2"/>
        <v>0</v>
      </c>
      <c r="I12" s="19"/>
      <c r="J12" s="19"/>
      <c r="K12" s="38">
        <f t="shared" si="0"/>
        <v>0</v>
      </c>
      <c r="L12" s="99">
        <f t="shared" si="1"/>
        <v>0</v>
      </c>
    </row>
    <row r="13" spans="1:12" ht="26.25" customHeight="1" x14ac:dyDescent="0.25">
      <c r="A13" s="17" t="str">
        <f>'2024 Calculator'!D13</f>
        <v>Caramel Corn</v>
      </c>
      <c r="B13" s="114">
        <f>'2024 Calculator'!E13</f>
        <v>12</v>
      </c>
      <c r="C13" s="18"/>
      <c r="D13" s="19"/>
      <c r="E13" s="19"/>
      <c r="F13" s="19"/>
      <c r="G13" s="148"/>
      <c r="H13" s="18">
        <f t="shared" si="2"/>
        <v>0</v>
      </c>
      <c r="I13" s="19"/>
      <c r="J13" s="19"/>
      <c r="K13" s="38">
        <f t="shared" si="0"/>
        <v>0</v>
      </c>
      <c r="L13" s="99">
        <f t="shared" si="1"/>
        <v>0</v>
      </c>
    </row>
    <row r="14" spans="1:12" ht="26.25" customHeight="1" x14ac:dyDescent="0.25">
      <c r="A14" s="17" t="str">
        <f>'2024 Calculator'!D14</f>
        <v>Salted Caramel Ceddar Mix</v>
      </c>
      <c r="B14" s="114">
        <f>'2024 Calculator'!E14</f>
        <v>17</v>
      </c>
      <c r="C14" s="18"/>
      <c r="D14" s="19"/>
      <c r="E14" s="19"/>
      <c r="F14" s="19"/>
      <c r="G14" s="148"/>
      <c r="H14" s="18">
        <f t="shared" si="2"/>
        <v>0</v>
      </c>
      <c r="I14" s="19"/>
      <c r="J14" s="19"/>
      <c r="K14" s="38">
        <f t="shared" si="0"/>
        <v>0</v>
      </c>
      <c r="L14" s="99">
        <f t="shared" si="1"/>
        <v>0</v>
      </c>
    </row>
    <row r="15" spans="1:12" ht="26.25" customHeight="1" x14ac:dyDescent="0.25">
      <c r="A15" s="17"/>
      <c r="B15" s="114"/>
      <c r="C15" s="18"/>
      <c r="D15" s="19"/>
      <c r="E15" s="19"/>
      <c r="F15" s="19"/>
      <c r="G15" s="148"/>
      <c r="H15" s="18">
        <f t="shared" si="2"/>
        <v>0</v>
      </c>
      <c r="I15" s="19"/>
      <c r="J15" s="19"/>
      <c r="K15" s="38">
        <f t="shared" si="0"/>
        <v>0</v>
      </c>
      <c r="L15" s="99">
        <f t="shared" si="1"/>
        <v>0</v>
      </c>
    </row>
    <row r="16" spans="1:12" ht="26.25" customHeight="1" x14ac:dyDescent="0.25">
      <c r="A16" s="17"/>
      <c r="B16" s="114"/>
      <c r="C16" s="18"/>
      <c r="D16" s="19"/>
      <c r="E16" s="19"/>
      <c r="F16" s="19"/>
      <c r="G16" s="148"/>
      <c r="H16" s="18">
        <f t="shared" si="2"/>
        <v>0</v>
      </c>
      <c r="I16" s="19"/>
      <c r="J16" s="19"/>
      <c r="K16" s="38">
        <f t="shared" si="0"/>
        <v>0</v>
      </c>
      <c r="L16" s="99">
        <f t="shared" si="1"/>
        <v>0</v>
      </c>
    </row>
    <row r="17" spans="1:12" ht="26.25" customHeight="1" x14ac:dyDescent="0.25">
      <c r="A17" s="17"/>
      <c r="B17" s="114"/>
      <c r="C17" s="18"/>
      <c r="D17" s="19"/>
      <c r="E17" s="19"/>
      <c r="F17" s="19"/>
      <c r="G17" s="148"/>
      <c r="H17" s="18">
        <f t="shared" si="2"/>
        <v>0</v>
      </c>
      <c r="I17" s="19"/>
      <c r="J17" s="19"/>
      <c r="K17" s="38">
        <f t="shared" si="0"/>
        <v>0</v>
      </c>
      <c r="L17" s="99">
        <f t="shared" si="1"/>
        <v>0</v>
      </c>
    </row>
    <row r="18" spans="1:12" ht="26.25" customHeight="1" x14ac:dyDescent="0.25">
      <c r="A18" s="17"/>
      <c r="B18" s="114"/>
      <c r="C18" s="18"/>
      <c r="D18" s="19"/>
      <c r="E18" s="19"/>
      <c r="F18" s="19"/>
      <c r="G18" s="148"/>
      <c r="H18" s="18"/>
      <c r="I18" s="19"/>
      <c r="J18" s="19"/>
      <c r="K18" s="38">
        <f>H18-I18+J18</f>
        <v>0</v>
      </c>
      <c r="L18" s="99">
        <f>SUM(B18*K18)</f>
        <v>0</v>
      </c>
    </row>
    <row r="19" spans="1:12" ht="26.25" customHeight="1" x14ac:dyDescent="0.25">
      <c r="A19" s="17"/>
      <c r="B19" s="114"/>
      <c r="C19" s="18"/>
      <c r="D19" s="19"/>
      <c r="E19" s="19"/>
      <c r="F19" s="19"/>
      <c r="G19" s="148"/>
      <c r="H19" s="18"/>
      <c r="I19" s="19"/>
      <c r="J19" s="19"/>
      <c r="K19" s="38">
        <f>H19-I19+J19</f>
        <v>0</v>
      </c>
      <c r="L19" s="99">
        <f>SUM(B19*K19)</f>
        <v>0</v>
      </c>
    </row>
    <row r="20" spans="1:12" ht="30" customHeight="1" x14ac:dyDescent="0.25">
      <c r="A20" s="55" t="s">
        <v>160</v>
      </c>
      <c r="B20" s="316"/>
      <c r="C20" s="316"/>
      <c r="D20" s="316"/>
      <c r="E20" s="316"/>
      <c r="F20" s="316"/>
      <c r="G20" s="316"/>
      <c r="H20" s="63"/>
      <c r="I20" s="63" t="s">
        <v>44</v>
      </c>
      <c r="J20" s="64"/>
      <c r="K20" s="55" t="s">
        <v>7</v>
      </c>
      <c r="L20" s="144">
        <f>SUM(L3:L19)</f>
        <v>0</v>
      </c>
    </row>
    <row r="21" spans="1:12" ht="24.95" customHeight="1" x14ac:dyDescent="0.25">
      <c r="A21" s="123" t="s">
        <v>10</v>
      </c>
      <c r="B21" s="317"/>
      <c r="C21" s="318"/>
      <c r="D21" s="318"/>
      <c r="E21" s="318"/>
      <c r="F21" s="318"/>
      <c r="G21" s="318"/>
      <c r="H21" s="11" t="s">
        <v>4</v>
      </c>
      <c r="I21" s="46"/>
      <c r="J21" s="46"/>
      <c r="K21" s="34" t="s">
        <v>94</v>
      </c>
      <c r="L21" s="32"/>
    </row>
    <row r="22" spans="1:12" ht="24.95" customHeight="1" x14ac:dyDescent="0.25">
      <c r="A22" s="54" t="s">
        <v>6</v>
      </c>
      <c r="B22" s="182"/>
      <c r="C22" s="183"/>
      <c r="D22" s="183"/>
      <c r="E22" s="183"/>
      <c r="F22" s="183"/>
      <c r="G22" s="183"/>
      <c r="H22" s="11"/>
      <c r="I22" s="21"/>
      <c r="J22" s="21"/>
      <c r="K22" s="34" t="s">
        <v>70</v>
      </c>
      <c r="L22" s="32"/>
    </row>
    <row r="23" spans="1:12" ht="24.95" customHeight="1" x14ac:dyDescent="0.2">
      <c r="B23" s="319"/>
      <c r="C23" s="320"/>
      <c r="D23" s="320"/>
      <c r="E23" s="320"/>
      <c r="F23" s="320"/>
      <c r="G23" s="320"/>
      <c r="I23" s="1"/>
      <c r="J23" s="1"/>
      <c r="K23" s="34" t="s">
        <v>18</v>
      </c>
      <c r="L23" s="32">
        <f>(J20+L20)-L21-L22</f>
        <v>0</v>
      </c>
    </row>
    <row r="24" spans="1:12" ht="24.95" customHeight="1" x14ac:dyDescent="0.2">
      <c r="A24" s="11"/>
      <c r="H24" s="11"/>
      <c r="I24" s="321" t="s">
        <v>79</v>
      </c>
      <c r="J24" s="321"/>
      <c r="K24" s="321"/>
      <c r="L24" s="32">
        <f>(L20*0.34)+J20</f>
        <v>0</v>
      </c>
    </row>
    <row r="25" spans="1:12" ht="24.95" customHeight="1" x14ac:dyDescent="0.2"/>
    <row r="26" spans="1:12" ht="24.95" customHeight="1" x14ac:dyDescent="0.2">
      <c r="A26" s="4" t="s">
        <v>69</v>
      </c>
      <c r="L26" s="32"/>
    </row>
    <row r="27" spans="1:12" ht="24.95" customHeight="1" x14ac:dyDescent="0.2">
      <c r="A27" s="4" t="s">
        <v>84</v>
      </c>
      <c r="L27" s="147">
        <f>L20</f>
        <v>0</v>
      </c>
    </row>
    <row r="28" spans="1:12" ht="24.95" customHeight="1" thickBot="1" x14ac:dyDescent="0.25">
      <c r="A28" s="4" t="s">
        <v>71</v>
      </c>
      <c r="L28" s="147"/>
    </row>
    <row r="29" spans="1:12" ht="24.95" customHeight="1" thickBot="1" x14ac:dyDescent="0.3">
      <c r="A29" s="54" t="s">
        <v>11</v>
      </c>
      <c r="L29" s="146">
        <f>L26+L27+L28</f>
        <v>0</v>
      </c>
    </row>
    <row r="30" spans="1:12" ht="24.95" customHeight="1" thickTop="1" x14ac:dyDescent="0.2"/>
    <row r="31" spans="1:12" ht="24.95" customHeight="1" x14ac:dyDescent="0.2">
      <c r="A31"/>
      <c r="C31"/>
      <c r="D31"/>
      <c r="E31"/>
      <c r="F31"/>
      <c r="G31"/>
      <c r="H31"/>
    </row>
    <row r="32" spans="1:12" ht="24.95" customHeight="1" x14ac:dyDescent="0.2">
      <c r="A32"/>
      <c r="C32"/>
      <c r="D32"/>
      <c r="E32"/>
      <c r="F32"/>
      <c r="G32"/>
      <c r="H32"/>
    </row>
    <row r="33" customFormat="1" ht="24.95" customHeight="1" x14ac:dyDescent="0.2"/>
    <row r="34" customFormat="1" ht="24.95" customHeight="1" x14ac:dyDescent="0.2"/>
    <row r="35" customFormat="1" ht="24.95" customHeight="1" x14ac:dyDescent="0.2"/>
  </sheetData>
  <mergeCells count="5">
    <mergeCell ref="A1:L1"/>
    <mergeCell ref="B20:G20"/>
    <mergeCell ref="B21:G21"/>
    <mergeCell ref="I24:K24"/>
    <mergeCell ref="B23:G23"/>
  </mergeCells>
  <printOptions horizontalCentered="1" verticalCentered="1"/>
  <pageMargins left="0" right="0" top="0.23" bottom="0.24" header="0.5" footer="0.5"/>
  <pageSetup scale="92" orientation="portrait"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6">
    <pageSetUpPr fitToPage="1"/>
  </sheetPr>
  <dimension ref="A1:L31"/>
  <sheetViews>
    <sheetView zoomScale="75" zoomScaleNormal="75" workbookViewId="0">
      <selection sqref="A1:L1"/>
    </sheetView>
  </sheetViews>
  <sheetFormatPr defaultRowHeight="14.25" x14ac:dyDescent="0.2"/>
  <cols>
    <col min="1" max="1" width="23.85546875" style="4" customWidth="1"/>
    <col min="2" max="2" width="8.140625" customWidth="1"/>
    <col min="3" max="8" width="7.28515625" style="1" customWidth="1"/>
    <col min="9" max="9" width="8.42578125" customWidth="1"/>
    <col min="10" max="10" width="7.28515625" customWidth="1"/>
    <col min="12" max="12" width="14" customWidth="1"/>
  </cols>
  <sheetData>
    <row r="1" spans="1:12" ht="46.5" customHeight="1" x14ac:dyDescent="0.45">
      <c r="A1" s="315" t="s">
        <v>8</v>
      </c>
      <c r="B1" s="315"/>
      <c r="C1" s="315"/>
      <c r="D1" s="315"/>
      <c r="E1" s="315"/>
      <c r="F1" s="315"/>
      <c r="G1" s="315"/>
      <c r="H1" s="315"/>
      <c r="I1" s="315"/>
      <c r="J1" s="315"/>
      <c r="K1" s="315"/>
      <c r="L1" s="315"/>
    </row>
    <row r="2" spans="1:12" ht="47.25" x14ac:dyDescent="0.25">
      <c r="A2" s="13" t="s">
        <v>0</v>
      </c>
      <c r="B2" s="52" t="s">
        <v>1</v>
      </c>
      <c r="C2" s="9" t="s">
        <v>26</v>
      </c>
      <c r="D2" s="19" t="s">
        <v>17</v>
      </c>
      <c r="E2" s="19" t="s">
        <v>17</v>
      </c>
      <c r="F2" s="19" t="s">
        <v>17</v>
      </c>
      <c r="G2" s="148" t="s">
        <v>17</v>
      </c>
      <c r="H2" s="9" t="s">
        <v>27</v>
      </c>
      <c r="I2" s="8" t="s">
        <v>28</v>
      </c>
      <c r="J2" s="8" t="s">
        <v>24</v>
      </c>
      <c r="K2" s="37" t="s">
        <v>13</v>
      </c>
      <c r="L2" s="8" t="s">
        <v>2</v>
      </c>
    </row>
    <row r="3" spans="1:12" s="2" customFormat="1" ht="22.5" customHeight="1" x14ac:dyDescent="0.25">
      <c r="A3" s="17" t="str">
        <f>'2024 Calculator'!D3</f>
        <v>Hometown Hearos Donation</v>
      </c>
      <c r="B3" s="114">
        <f>'2024 Calculator'!E3</f>
        <v>30</v>
      </c>
      <c r="C3" s="18"/>
      <c r="D3" s="19"/>
      <c r="E3" s="19"/>
      <c r="F3" s="19"/>
      <c r="G3" s="148"/>
      <c r="H3" s="18">
        <f>SUM(C3:G3)</f>
        <v>0</v>
      </c>
      <c r="I3" s="19"/>
      <c r="J3" s="19"/>
      <c r="K3" s="38">
        <f t="shared" ref="K3:K17" si="0">H3-I3+J3</f>
        <v>0</v>
      </c>
      <c r="L3" s="99">
        <f t="shared" ref="L3:L17" si="1">SUM(B3*K3)</f>
        <v>0</v>
      </c>
    </row>
    <row r="4" spans="1:12" s="2" customFormat="1" ht="22.5" customHeight="1" x14ac:dyDescent="0.25">
      <c r="A4" s="17" t="str">
        <f>'2024 Calculator'!D4</f>
        <v>Hometown Hearos Donation</v>
      </c>
      <c r="B4" s="114">
        <f>'2024 Calculator'!E4</f>
        <v>5</v>
      </c>
      <c r="C4" s="18"/>
      <c r="D4" s="19"/>
      <c r="E4" s="19"/>
      <c r="F4" s="19"/>
      <c r="G4" s="148"/>
      <c r="H4" s="18">
        <f t="shared" ref="H4:H17" si="2">SUM(C4:G4)</f>
        <v>0</v>
      </c>
      <c r="I4" s="19"/>
      <c r="J4" s="19"/>
      <c r="K4" s="38">
        <f t="shared" si="0"/>
        <v>0</v>
      </c>
      <c r="L4" s="99">
        <f t="shared" si="1"/>
        <v>0</v>
      </c>
    </row>
    <row r="5" spans="1:12" ht="26.25" customHeight="1" x14ac:dyDescent="0.25">
      <c r="A5" s="17" t="str">
        <f>'2024 Calculator'!D5</f>
        <v>3-Pack Combo Box</v>
      </c>
      <c r="B5" s="114">
        <f>'2024 Calculator'!E5</f>
        <v>50</v>
      </c>
      <c r="C5" s="18"/>
      <c r="D5" s="19"/>
      <c r="E5" s="19"/>
      <c r="F5" s="19"/>
      <c r="G5" s="148"/>
      <c r="H5" s="18">
        <f t="shared" si="2"/>
        <v>0</v>
      </c>
      <c r="I5" s="19"/>
      <c r="J5" s="19"/>
      <c r="K5" s="38">
        <f t="shared" si="0"/>
        <v>0</v>
      </c>
      <c r="L5" s="99">
        <f t="shared" si="1"/>
        <v>0</v>
      </c>
    </row>
    <row r="6" spans="1:12" ht="26.25" customHeight="1" x14ac:dyDescent="0.25">
      <c r="A6" s="17" t="str">
        <f>'2024 Calculator'!D6</f>
        <v>White Chocolate Pretzels</v>
      </c>
      <c r="B6" s="114">
        <f>'2024 Calculator'!E6</f>
        <v>35</v>
      </c>
      <c r="C6" s="18"/>
      <c r="D6" s="19"/>
      <c r="E6" s="19"/>
      <c r="F6" s="19"/>
      <c r="G6" s="148"/>
      <c r="H6" s="18">
        <f t="shared" si="2"/>
        <v>0</v>
      </c>
      <c r="I6" s="19"/>
      <c r="J6" s="19"/>
      <c r="K6" s="38">
        <f t="shared" si="0"/>
        <v>0</v>
      </c>
      <c r="L6" s="99">
        <f t="shared" si="1"/>
        <v>0</v>
      </c>
    </row>
    <row r="7" spans="1:12" ht="26.25" customHeight="1" x14ac:dyDescent="0.25">
      <c r="A7" s="17" t="str">
        <f>'2024 Calculator'!D7</f>
        <v>Chocolate Drizzle Toffee</v>
      </c>
      <c r="B7" s="114">
        <f>'2024 Calculator'!E7</f>
        <v>35</v>
      </c>
      <c r="C7" s="18"/>
      <c r="D7" s="19"/>
      <c r="E7" s="19"/>
      <c r="F7" s="19"/>
      <c r="G7" s="148"/>
      <c r="H7" s="18">
        <f t="shared" si="2"/>
        <v>0</v>
      </c>
      <c r="I7" s="19"/>
      <c r="J7" s="19"/>
      <c r="K7" s="38">
        <f t="shared" si="0"/>
        <v>0</v>
      </c>
      <c r="L7" s="99">
        <f t="shared" si="1"/>
        <v>0</v>
      </c>
    </row>
    <row r="8" spans="1:12" ht="26.25" customHeight="1" x14ac:dyDescent="0.25">
      <c r="A8" s="17" t="str">
        <f>'2024 Calculator'!D8</f>
        <v>Micro Kettle</v>
      </c>
      <c r="B8" s="114">
        <f>'2024 Calculator'!E8</f>
        <v>25</v>
      </c>
      <c r="C8" s="18"/>
      <c r="D8" s="19"/>
      <c r="E8" s="19"/>
      <c r="F8" s="19"/>
      <c r="G8" s="148"/>
      <c r="H8" s="18">
        <f t="shared" si="2"/>
        <v>0</v>
      </c>
      <c r="I8" s="19"/>
      <c r="J8" s="19"/>
      <c r="K8" s="38">
        <f t="shared" si="0"/>
        <v>0</v>
      </c>
      <c r="L8" s="99">
        <f t="shared" si="1"/>
        <v>0</v>
      </c>
    </row>
    <row r="9" spans="1:12" ht="26.25" customHeight="1" x14ac:dyDescent="0.25">
      <c r="A9" s="17" t="str">
        <f>'2024 Calculator'!D9</f>
        <v>Micro Butter</v>
      </c>
      <c r="B9" s="114">
        <f>'2024 Calculator'!E9</f>
        <v>25</v>
      </c>
      <c r="C9" s="18"/>
      <c r="D9" s="19"/>
      <c r="E9" s="19"/>
      <c r="F9" s="19"/>
      <c r="G9" s="148"/>
      <c r="H9" s="18">
        <f t="shared" si="2"/>
        <v>0</v>
      </c>
      <c r="I9" s="19"/>
      <c r="J9" s="19"/>
      <c r="K9" s="38">
        <f t="shared" si="0"/>
        <v>0</v>
      </c>
      <c r="L9" s="99">
        <f t="shared" si="1"/>
        <v>0</v>
      </c>
    </row>
    <row r="10" spans="1:12" ht="26.25" customHeight="1" x14ac:dyDescent="0.25">
      <c r="A10" s="17" t="str">
        <f>'2024 Calculator'!D10</f>
        <v>Salted Caramel</v>
      </c>
      <c r="B10" s="114">
        <f>'2024 Calculator'!E10</f>
        <v>25</v>
      </c>
      <c r="C10" s="18"/>
      <c r="D10" s="19"/>
      <c r="E10" s="19"/>
      <c r="F10" s="19"/>
      <c r="G10" s="148"/>
      <c r="H10" s="18">
        <f t="shared" si="2"/>
        <v>0</v>
      </c>
      <c r="I10" s="19"/>
      <c r="J10" s="19"/>
      <c r="K10" s="38">
        <f t="shared" si="0"/>
        <v>0</v>
      </c>
      <c r="L10" s="99">
        <f t="shared" si="1"/>
        <v>0</v>
      </c>
    </row>
    <row r="11" spans="1:12" ht="26.25" customHeight="1" x14ac:dyDescent="0.25">
      <c r="A11" s="17" t="str">
        <f>'2024 Calculator'!D11</f>
        <v>Savory Cheddar</v>
      </c>
      <c r="B11" s="114">
        <f>'2024 Calculator'!E11</f>
        <v>20</v>
      </c>
      <c r="C11" s="18"/>
      <c r="D11" s="19"/>
      <c r="E11" s="19"/>
      <c r="F11" s="19"/>
      <c r="G11" s="148"/>
      <c r="H11" s="18">
        <f t="shared" si="2"/>
        <v>0</v>
      </c>
      <c r="I11" s="19"/>
      <c r="J11" s="19"/>
      <c r="K11" s="38">
        <f t="shared" si="0"/>
        <v>0</v>
      </c>
      <c r="L11" s="99">
        <f t="shared" si="1"/>
        <v>0</v>
      </c>
    </row>
    <row r="12" spans="1:12" ht="26.25" customHeight="1" x14ac:dyDescent="0.25">
      <c r="A12" s="17" t="str">
        <f>'2024 Calculator'!D12</f>
        <v>Popping Corn</v>
      </c>
      <c r="B12" s="114">
        <f>'2024 Calculator'!E12</f>
        <v>17</v>
      </c>
      <c r="C12" s="18"/>
      <c r="D12" s="19"/>
      <c r="E12" s="19"/>
      <c r="F12" s="19"/>
      <c r="G12" s="148"/>
      <c r="H12" s="18">
        <f t="shared" si="2"/>
        <v>0</v>
      </c>
      <c r="I12" s="19"/>
      <c r="J12" s="19"/>
      <c r="K12" s="38">
        <f t="shared" si="0"/>
        <v>0</v>
      </c>
      <c r="L12" s="99">
        <f t="shared" si="1"/>
        <v>0</v>
      </c>
    </row>
    <row r="13" spans="1:12" ht="26.25" customHeight="1" x14ac:dyDescent="0.25">
      <c r="A13" s="17" t="str">
        <f>'2024 Calculator'!D13</f>
        <v>Caramel Corn</v>
      </c>
      <c r="B13" s="114">
        <f>'2024 Calculator'!E13</f>
        <v>12</v>
      </c>
      <c r="C13" s="18"/>
      <c r="D13" s="19"/>
      <c r="E13" s="19"/>
      <c r="F13" s="19"/>
      <c r="G13" s="148"/>
      <c r="H13" s="18">
        <f t="shared" si="2"/>
        <v>0</v>
      </c>
      <c r="I13" s="19"/>
      <c r="J13" s="19"/>
      <c r="K13" s="38">
        <f t="shared" si="0"/>
        <v>0</v>
      </c>
      <c r="L13" s="99">
        <f t="shared" si="1"/>
        <v>0</v>
      </c>
    </row>
    <row r="14" spans="1:12" ht="26.25" customHeight="1" x14ac:dyDescent="0.25">
      <c r="A14" s="17" t="str">
        <f>'2024 Calculator'!D14</f>
        <v>Salted Caramel Ceddar Mix</v>
      </c>
      <c r="B14" s="114">
        <f>'2024 Calculator'!E14</f>
        <v>17</v>
      </c>
      <c r="C14" s="18"/>
      <c r="D14" s="19"/>
      <c r="E14" s="19"/>
      <c r="F14" s="19"/>
      <c r="G14" s="148"/>
      <c r="H14" s="18">
        <f t="shared" si="2"/>
        <v>0</v>
      </c>
      <c r="I14" s="19"/>
      <c r="J14" s="19"/>
      <c r="K14" s="38">
        <f t="shared" si="0"/>
        <v>0</v>
      </c>
      <c r="L14" s="99">
        <f t="shared" si="1"/>
        <v>0</v>
      </c>
    </row>
    <row r="15" spans="1:12" ht="26.25" customHeight="1" x14ac:dyDescent="0.25">
      <c r="A15" s="17"/>
      <c r="B15" s="114"/>
      <c r="C15" s="18"/>
      <c r="D15" s="19"/>
      <c r="E15" s="19"/>
      <c r="F15" s="19"/>
      <c r="G15" s="148"/>
      <c r="H15" s="18">
        <f t="shared" si="2"/>
        <v>0</v>
      </c>
      <c r="I15" s="19"/>
      <c r="J15" s="19"/>
      <c r="K15" s="38">
        <f t="shared" si="0"/>
        <v>0</v>
      </c>
      <c r="L15" s="99">
        <f t="shared" si="1"/>
        <v>0</v>
      </c>
    </row>
    <row r="16" spans="1:12" ht="26.25" customHeight="1" x14ac:dyDescent="0.25">
      <c r="A16" s="17"/>
      <c r="B16" s="114"/>
      <c r="C16" s="18"/>
      <c r="D16" s="19"/>
      <c r="E16" s="19"/>
      <c r="F16" s="19"/>
      <c r="G16" s="148"/>
      <c r="H16" s="18">
        <f t="shared" si="2"/>
        <v>0</v>
      </c>
      <c r="I16" s="19"/>
      <c r="J16" s="19"/>
      <c r="K16" s="38">
        <f t="shared" si="0"/>
        <v>0</v>
      </c>
      <c r="L16" s="99">
        <f t="shared" si="1"/>
        <v>0</v>
      </c>
    </row>
    <row r="17" spans="1:12" ht="26.25" customHeight="1" x14ac:dyDescent="0.25">
      <c r="A17" s="17"/>
      <c r="B17" s="114"/>
      <c r="C17" s="18"/>
      <c r="D17" s="19"/>
      <c r="E17" s="19"/>
      <c r="F17" s="19"/>
      <c r="G17" s="148"/>
      <c r="H17" s="18">
        <f t="shared" si="2"/>
        <v>0</v>
      </c>
      <c r="I17" s="19"/>
      <c r="J17" s="19"/>
      <c r="K17" s="38">
        <f t="shared" si="0"/>
        <v>0</v>
      </c>
      <c r="L17" s="99">
        <f t="shared" si="1"/>
        <v>0</v>
      </c>
    </row>
    <row r="18" spans="1:12" ht="26.25" customHeight="1" x14ac:dyDescent="0.25">
      <c r="A18" s="17"/>
      <c r="B18" s="114"/>
      <c r="C18" s="18"/>
      <c r="D18" s="19"/>
      <c r="E18" s="19"/>
      <c r="F18" s="19"/>
      <c r="G18" s="148"/>
      <c r="H18" s="18"/>
      <c r="I18" s="19"/>
      <c r="J18" s="19"/>
      <c r="K18" s="38">
        <f>H18-I18+J18</f>
        <v>0</v>
      </c>
      <c r="L18" s="99">
        <f>SUM(B18*K18)</f>
        <v>0</v>
      </c>
    </row>
    <row r="19" spans="1:12" ht="26.25" customHeight="1" x14ac:dyDescent="0.25">
      <c r="A19" s="17"/>
      <c r="B19" s="114"/>
      <c r="C19" s="18"/>
      <c r="D19" s="19"/>
      <c r="E19" s="19"/>
      <c r="F19" s="19"/>
      <c r="G19" s="148"/>
      <c r="H19" s="18"/>
      <c r="I19" s="19"/>
      <c r="J19" s="19"/>
      <c r="K19" s="38">
        <f>H19-I19+J19</f>
        <v>0</v>
      </c>
      <c r="L19" s="99">
        <f>SUM(B19*K19)</f>
        <v>0</v>
      </c>
    </row>
    <row r="20" spans="1:12" ht="30" customHeight="1" x14ac:dyDescent="0.25">
      <c r="A20" s="55" t="s">
        <v>160</v>
      </c>
      <c r="B20" s="316"/>
      <c r="C20" s="316"/>
      <c r="D20" s="316"/>
      <c r="E20" s="316"/>
      <c r="F20" s="316"/>
      <c r="G20" s="316"/>
      <c r="H20" s="63"/>
      <c r="I20" s="63" t="s">
        <v>44</v>
      </c>
      <c r="J20" s="64"/>
      <c r="K20" s="55" t="s">
        <v>7</v>
      </c>
      <c r="L20" s="144">
        <f>SUM(L3:L19)</f>
        <v>0</v>
      </c>
    </row>
    <row r="21" spans="1:12" ht="24.95" customHeight="1" x14ac:dyDescent="0.25">
      <c r="A21" s="123" t="s">
        <v>10</v>
      </c>
      <c r="B21" s="317"/>
      <c r="C21" s="318"/>
      <c r="D21" s="318"/>
      <c r="E21" s="318"/>
      <c r="F21" s="318"/>
      <c r="G21" s="318"/>
      <c r="H21" s="11" t="s">
        <v>4</v>
      </c>
      <c r="I21" s="46"/>
      <c r="J21" s="46"/>
      <c r="K21" s="34" t="s">
        <v>94</v>
      </c>
      <c r="L21" s="32"/>
    </row>
    <row r="22" spans="1:12" ht="24.95" customHeight="1" x14ac:dyDescent="0.25">
      <c r="A22" s="54" t="s">
        <v>6</v>
      </c>
      <c r="B22" s="182"/>
      <c r="C22" s="183"/>
      <c r="D22" s="183"/>
      <c r="E22" s="183"/>
      <c r="F22" s="183"/>
      <c r="G22" s="183"/>
      <c r="H22" s="11"/>
      <c r="I22" s="21"/>
      <c r="J22" s="21"/>
      <c r="K22" s="34" t="s">
        <v>70</v>
      </c>
      <c r="L22" s="32"/>
    </row>
    <row r="23" spans="1:12" ht="24.95" customHeight="1" x14ac:dyDescent="0.2">
      <c r="B23" s="319"/>
      <c r="C23" s="320"/>
      <c r="D23" s="320"/>
      <c r="E23" s="320"/>
      <c r="F23" s="320"/>
      <c r="G23" s="320"/>
      <c r="I23" s="1"/>
      <c r="J23" s="1"/>
      <c r="K23" s="34" t="s">
        <v>18</v>
      </c>
      <c r="L23" s="32">
        <f>(J20+L20)-L21-L22</f>
        <v>0</v>
      </c>
    </row>
    <row r="24" spans="1:12" ht="24.95" customHeight="1" x14ac:dyDescent="0.2">
      <c r="A24" s="11"/>
      <c r="H24" s="11"/>
      <c r="I24" s="321" t="s">
        <v>79</v>
      </c>
      <c r="J24" s="321"/>
      <c r="K24" s="321"/>
      <c r="L24" s="32">
        <f>(L20*0.34)+J20</f>
        <v>0</v>
      </c>
    </row>
    <row r="25" spans="1:12" ht="24.95" customHeight="1" x14ac:dyDescent="0.2"/>
    <row r="26" spans="1:12" ht="24.95" customHeight="1" x14ac:dyDescent="0.2">
      <c r="A26" s="4" t="s">
        <v>69</v>
      </c>
      <c r="L26" s="32"/>
    </row>
    <row r="27" spans="1:12" ht="24.95" customHeight="1" x14ac:dyDescent="0.2">
      <c r="A27" s="4" t="s">
        <v>84</v>
      </c>
      <c r="L27" s="147">
        <f>L20</f>
        <v>0</v>
      </c>
    </row>
    <row r="28" spans="1:12" ht="24.95" customHeight="1" thickBot="1" x14ac:dyDescent="0.25">
      <c r="A28" s="4" t="s">
        <v>71</v>
      </c>
      <c r="L28" s="147"/>
    </row>
    <row r="29" spans="1:12" ht="24.95" customHeight="1" thickBot="1" x14ac:dyDescent="0.3">
      <c r="A29" s="54" t="s">
        <v>11</v>
      </c>
      <c r="L29" s="146">
        <f>L26+L27+L28</f>
        <v>0</v>
      </c>
    </row>
    <row r="30" spans="1:12" ht="24.95" customHeight="1" thickTop="1" x14ac:dyDescent="0.2"/>
    <row r="31" spans="1:12" ht="24.95" customHeight="1" x14ac:dyDescent="0.2"/>
  </sheetData>
  <mergeCells count="5">
    <mergeCell ref="I24:K24"/>
    <mergeCell ref="A1:L1"/>
    <mergeCell ref="B21:G21"/>
    <mergeCell ref="B23:G23"/>
    <mergeCell ref="B20:G20"/>
  </mergeCells>
  <printOptions horizontalCentered="1" verticalCentered="1"/>
  <pageMargins left="0" right="0" top="0.23" bottom="0.24" header="0.5" footer="0.5"/>
  <pageSetup scale="92" fitToHeight="0" orientation="portrait"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8">
    <pageSetUpPr fitToPage="1"/>
  </sheetPr>
  <dimension ref="A1:L30"/>
  <sheetViews>
    <sheetView zoomScale="75" zoomScaleNormal="75" workbookViewId="0">
      <selection sqref="A1:L1"/>
    </sheetView>
  </sheetViews>
  <sheetFormatPr defaultRowHeight="14.25" x14ac:dyDescent="0.2"/>
  <cols>
    <col min="1" max="1" width="23.85546875" style="4" customWidth="1"/>
    <col min="2" max="2" width="8.140625" customWidth="1"/>
    <col min="3" max="8" width="7.28515625" style="1" customWidth="1"/>
    <col min="9" max="9" width="8.42578125" customWidth="1"/>
    <col min="10" max="10" width="7.28515625" customWidth="1"/>
    <col min="12" max="12" width="14" customWidth="1"/>
  </cols>
  <sheetData>
    <row r="1" spans="1:12" ht="46.5" customHeight="1" x14ac:dyDescent="0.45">
      <c r="A1" s="315" t="s">
        <v>8</v>
      </c>
      <c r="B1" s="315"/>
      <c r="C1" s="315"/>
      <c r="D1" s="315"/>
      <c r="E1" s="315"/>
      <c r="F1" s="315"/>
      <c r="G1" s="315"/>
      <c r="H1" s="315"/>
      <c r="I1" s="315"/>
      <c r="J1" s="315"/>
      <c r="K1" s="315"/>
      <c r="L1" s="315"/>
    </row>
    <row r="2" spans="1:12" ht="47.25" x14ac:dyDescent="0.25">
      <c r="A2" s="13" t="s">
        <v>0</v>
      </c>
      <c r="B2" s="52" t="s">
        <v>1</v>
      </c>
      <c r="C2" s="9" t="s">
        <v>26</v>
      </c>
      <c r="D2" s="19" t="s">
        <v>17</v>
      </c>
      <c r="E2" s="19" t="s">
        <v>17</v>
      </c>
      <c r="F2" s="19" t="s">
        <v>17</v>
      </c>
      <c r="G2" s="148" t="s">
        <v>17</v>
      </c>
      <c r="H2" s="9" t="s">
        <v>27</v>
      </c>
      <c r="I2" s="8" t="s">
        <v>28</v>
      </c>
      <c r="J2" s="8" t="s">
        <v>24</v>
      </c>
      <c r="K2" s="37" t="s">
        <v>13</v>
      </c>
      <c r="L2" s="8" t="s">
        <v>2</v>
      </c>
    </row>
    <row r="3" spans="1:12" s="2" customFormat="1" ht="22.5" customHeight="1" x14ac:dyDescent="0.25">
      <c r="A3" s="17" t="str">
        <f>'2024 Calculator'!D3</f>
        <v>Hometown Hearos Donation</v>
      </c>
      <c r="B3" s="114">
        <f>'2024 Calculator'!E3</f>
        <v>30</v>
      </c>
      <c r="C3" s="18"/>
      <c r="D3" s="19"/>
      <c r="E3" s="19"/>
      <c r="F3" s="19"/>
      <c r="G3" s="148"/>
      <c r="H3" s="18">
        <f>SUM(C3:G3)</f>
        <v>0</v>
      </c>
      <c r="I3" s="19"/>
      <c r="J3" s="19"/>
      <c r="K3" s="38">
        <f t="shared" ref="K3:K17" si="0">H3-I3+J3</f>
        <v>0</v>
      </c>
      <c r="L3" s="99">
        <f t="shared" ref="L3:L17" si="1">SUM(B3*K3)</f>
        <v>0</v>
      </c>
    </row>
    <row r="4" spans="1:12" s="2" customFormat="1" ht="22.5" customHeight="1" x14ac:dyDescent="0.25">
      <c r="A4" s="17" t="str">
        <f>'2024 Calculator'!D4</f>
        <v>Hometown Hearos Donation</v>
      </c>
      <c r="B4" s="114">
        <f>'2024 Calculator'!E4</f>
        <v>5</v>
      </c>
      <c r="C4" s="18"/>
      <c r="D4" s="19"/>
      <c r="E4" s="19"/>
      <c r="F4" s="19"/>
      <c r="G4" s="148"/>
      <c r="H4" s="18">
        <f t="shared" ref="H4:H17" si="2">SUM(C4:G4)</f>
        <v>0</v>
      </c>
      <c r="I4" s="19"/>
      <c r="J4" s="19"/>
      <c r="K4" s="38">
        <f t="shared" si="0"/>
        <v>0</v>
      </c>
      <c r="L4" s="99">
        <f t="shared" si="1"/>
        <v>0</v>
      </c>
    </row>
    <row r="5" spans="1:12" ht="26.25" customHeight="1" x14ac:dyDescent="0.25">
      <c r="A5" s="17" t="str">
        <f>'2024 Calculator'!D5</f>
        <v>3-Pack Combo Box</v>
      </c>
      <c r="B5" s="114">
        <f>'2024 Calculator'!E5</f>
        <v>50</v>
      </c>
      <c r="C5" s="18"/>
      <c r="D5" s="19"/>
      <c r="E5" s="19"/>
      <c r="F5" s="19"/>
      <c r="G5" s="148"/>
      <c r="H5" s="18">
        <f t="shared" si="2"/>
        <v>0</v>
      </c>
      <c r="I5" s="19"/>
      <c r="J5" s="19"/>
      <c r="K5" s="38">
        <f t="shared" si="0"/>
        <v>0</v>
      </c>
      <c r="L5" s="99">
        <f t="shared" si="1"/>
        <v>0</v>
      </c>
    </row>
    <row r="6" spans="1:12" ht="26.25" customHeight="1" x14ac:dyDescent="0.25">
      <c r="A6" s="17" t="str">
        <f>'2024 Calculator'!D6</f>
        <v>White Chocolate Pretzels</v>
      </c>
      <c r="B6" s="114">
        <f>'2024 Calculator'!E6</f>
        <v>35</v>
      </c>
      <c r="C6" s="18"/>
      <c r="D6" s="19"/>
      <c r="E6" s="19"/>
      <c r="F6" s="19"/>
      <c r="G6" s="148"/>
      <c r="H6" s="18">
        <f t="shared" si="2"/>
        <v>0</v>
      </c>
      <c r="I6" s="19"/>
      <c r="J6" s="19"/>
      <c r="K6" s="38">
        <f t="shared" si="0"/>
        <v>0</v>
      </c>
      <c r="L6" s="99">
        <f t="shared" si="1"/>
        <v>0</v>
      </c>
    </row>
    <row r="7" spans="1:12" ht="26.25" customHeight="1" x14ac:dyDescent="0.25">
      <c r="A7" s="17" t="str">
        <f>'2024 Calculator'!D7</f>
        <v>Chocolate Drizzle Toffee</v>
      </c>
      <c r="B7" s="114">
        <f>'2024 Calculator'!E7</f>
        <v>35</v>
      </c>
      <c r="C7" s="18"/>
      <c r="D7" s="19"/>
      <c r="E7" s="19"/>
      <c r="F7" s="19"/>
      <c r="G7" s="148"/>
      <c r="H7" s="18">
        <f t="shared" si="2"/>
        <v>0</v>
      </c>
      <c r="I7" s="19"/>
      <c r="J7" s="19"/>
      <c r="K7" s="38">
        <f t="shared" si="0"/>
        <v>0</v>
      </c>
      <c r="L7" s="99">
        <f t="shared" si="1"/>
        <v>0</v>
      </c>
    </row>
    <row r="8" spans="1:12" ht="26.25" customHeight="1" x14ac:dyDescent="0.25">
      <c r="A8" s="17" t="str">
        <f>'2024 Calculator'!D8</f>
        <v>Micro Kettle</v>
      </c>
      <c r="B8" s="114">
        <f>'2024 Calculator'!E8</f>
        <v>25</v>
      </c>
      <c r="C8" s="18"/>
      <c r="D8" s="19"/>
      <c r="E8" s="19"/>
      <c r="F8" s="19"/>
      <c r="G8" s="148"/>
      <c r="H8" s="18">
        <f t="shared" si="2"/>
        <v>0</v>
      </c>
      <c r="I8" s="19"/>
      <c r="J8" s="19"/>
      <c r="K8" s="38">
        <f t="shared" si="0"/>
        <v>0</v>
      </c>
      <c r="L8" s="99">
        <f t="shared" si="1"/>
        <v>0</v>
      </c>
    </row>
    <row r="9" spans="1:12" ht="26.25" customHeight="1" x14ac:dyDescent="0.25">
      <c r="A9" s="17" t="str">
        <f>'2024 Calculator'!D9</f>
        <v>Micro Butter</v>
      </c>
      <c r="B9" s="114">
        <f>'2024 Calculator'!E9</f>
        <v>25</v>
      </c>
      <c r="C9" s="18"/>
      <c r="D9" s="19"/>
      <c r="E9" s="19"/>
      <c r="F9" s="19"/>
      <c r="G9" s="148"/>
      <c r="H9" s="18">
        <f t="shared" si="2"/>
        <v>0</v>
      </c>
      <c r="I9" s="19"/>
      <c r="J9" s="19"/>
      <c r="K9" s="38">
        <f t="shared" si="0"/>
        <v>0</v>
      </c>
      <c r="L9" s="99">
        <f t="shared" si="1"/>
        <v>0</v>
      </c>
    </row>
    <row r="10" spans="1:12" ht="26.25" customHeight="1" x14ac:dyDescent="0.25">
      <c r="A10" s="17" t="str">
        <f>'2024 Calculator'!D10</f>
        <v>Salted Caramel</v>
      </c>
      <c r="B10" s="114">
        <f>'2024 Calculator'!E10</f>
        <v>25</v>
      </c>
      <c r="C10" s="18"/>
      <c r="D10" s="19"/>
      <c r="E10" s="19"/>
      <c r="F10" s="19"/>
      <c r="G10" s="148"/>
      <c r="H10" s="18">
        <f t="shared" si="2"/>
        <v>0</v>
      </c>
      <c r="I10" s="19"/>
      <c r="J10" s="19"/>
      <c r="K10" s="38">
        <f t="shared" si="0"/>
        <v>0</v>
      </c>
      <c r="L10" s="99">
        <f t="shared" si="1"/>
        <v>0</v>
      </c>
    </row>
    <row r="11" spans="1:12" ht="26.25" customHeight="1" x14ac:dyDescent="0.25">
      <c r="A11" s="17" t="str">
        <f>'2024 Calculator'!D11</f>
        <v>Savory Cheddar</v>
      </c>
      <c r="B11" s="114">
        <f>'2024 Calculator'!E11</f>
        <v>20</v>
      </c>
      <c r="C11" s="18"/>
      <c r="D11" s="19"/>
      <c r="E11" s="19"/>
      <c r="F11" s="19"/>
      <c r="G11" s="148"/>
      <c r="H11" s="18">
        <f t="shared" si="2"/>
        <v>0</v>
      </c>
      <c r="I11" s="19"/>
      <c r="J11" s="19"/>
      <c r="K11" s="38">
        <f t="shared" si="0"/>
        <v>0</v>
      </c>
      <c r="L11" s="99">
        <f t="shared" si="1"/>
        <v>0</v>
      </c>
    </row>
    <row r="12" spans="1:12" ht="26.25" customHeight="1" x14ac:dyDescent="0.25">
      <c r="A12" s="17" t="str">
        <f>'2024 Calculator'!D12</f>
        <v>Popping Corn</v>
      </c>
      <c r="B12" s="114">
        <f>'2024 Calculator'!E12</f>
        <v>17</v>
      </c>
      <c r="C12" s="18"/>
      <c r="D12" s="19"/>
      <c r="E12" s="19"/>
      <c r="F12" s="19"/>
      <c r="G12" s="148"/>
      <c r="H12" s="18">
        <f t="shared" si="2"/>
        <v>0</v>
      </c>
      <c r="I12" s="19"/>
      <c r="J12" s="19"/>
      <c r="K12" s="38">
        <f t="shared" si="0"/>
        <v>0</v>
      </c>
      <c r="L12" s="99">
        <f t="shared" si="1"/>
        <v>0</v>
      </c>
    </row>
    <row r="13" spans="1:12" ht="26.25" customHeight="1" x14ac:dyDescent="0.25">
      <c r="A13" s="17" t="str">
        <f>'2024 Calculator'!D13</f>
        <v>Caramel Corn</v>
      </c>
      <c r="B13" s="114">
        <f>'2024 Calculator'!E13</f>
        <v>12</v>
      </c>
      <c r="C13" s="18"/>
      <c r="D13" s="19"/>
      <c r="E13" s="19"/>
      <c r="F13" s="19"/>
      <c r="G13" s="148"/>
      <c r="H13" s="18">
        <f t="shared" si="2"/>
        <v>0</v>
      </c>
      <c r="I13" s="19"/>
      <c r="J13" s="19"/>
      <c r="K13" s="38">
        <f t="shared" si="0"/>
        <v>0</v>
      </c>
      <c r="L13" s="99">
        <f t="shared" si="1"/>
        <v>0</v>
      </c>
    </row>
    <row r="14" spans="1:12" ht="26.25" customHeight="1" x14ac:dyDescent="0.25">
      <c r="A14" s="17" t="str">
        <f>'2024 Calculator'!D14</f>
        <v>Salted Caramel Ceddar Mix</v>
      </c>
      <c r="B14" s="114">
        <f>'2024 Calculator'!E14</f>
        <v>17</v>
      </c>
      <c r="C14" s="18"/>
      <c r="D14" s="19"/>
      <c r="E14" s="19"/>
      <c r="F14" s="19"/>
      <c r="G14" s="148"/>
      <c r="H14" s="18">
        <f t="shared" si="2"/>
        <v>0</v>
      </c>
      <c r="I14" s="19"/>
      <c r="J14" s="19"/>
      <c r="K14" s="38">
        <f t="shared" si="0"/>
        <v>0</v>
      </c>
      <c r="L14" s="99">
        <f t="shared" si="1"/>
        <v>0</v>
      </c>
    </row>
    <row r="15" spans="1:12" ht="26.25" customHeight="1" x14ac:dyDescent="0.25">
      <c r="A15" s="17"/>
      <c r="B15" s="114"/>
      <c r="C15" s="18"/>
      <c r="D15" s="19"/>
      <c r="E15" s="19"/>
      <c r="F15" s="19"/>
      <c r="G15" s="148"/>
      <c r="H15" s="18">
        <f t="shared" si="2"/>
        <v>0</v>
      </c>
      <c r="I15" s="19"/>
      <c r="J15" s="19"/>
      <c r="K15" s="38">
        <f t="shared" si="0"/>
        <v>0</v>
      </c>
      <c r="L15" s="99">
        <f t="shared" si="1"/>
        <v>0</v>
      </c>
    </row>
    <row r="16" spans="1:12" ht="26.25" customHeight="1" x14ac:dyDescent="0.25">
      <c r="A16" s="17"/>
      <c r="B16" s="114"/>
      <c r="C16" s="18"/>
      <c r="D16" s="19"/>
      <c r="E16" s="19"/>
      <c r="F16" s="19"/>
      <c r="G16" s="148"/>
      <c r="H16" s="18">
        <f t="shared" si="2"/>
        <v>0</v>
      </c>
      <c r="I16" s="19"/>
      <c r="J16" s="19"/>
      <c r="K16" s="38">
        <f t="shared" si="0"/>
        <v>0</v>
      </c>
      <c r="L16" s="99">
        <f t="shared" si="1"/>
        <v>0</v>
      </c>
    </row>
    <row r="17" spans="1:12" ht="26.25" customHeight="1" x14ac:dyDescent="0.25">
      <c r="A17" s="17"/>
      <c r="B17" s="114"/>
      <c r="C17" s="18"/>
      <c r="D17" s="19"/>
      <c r="E17" s="19"/>
      <c r="F17" s="19"/>
      <c r="G17" s="148"/>
      <c r="H17" s="18">
        <f t="shared" si="2"/>
        <v>0</v>
      </c>
      <c r="I17" s="19"/>
      <c r="J17" s="19"/>
      <c r="K17" s="38">
        <f t="shared" si="0"/>
        <v>0</v>
      </c>
      <c r="L17" s="99">
        <f t="shared" si="1"/>
        <v>0</v>
      </c>
    </row>
    <row r="18" spans="1:12" ht="26.25" customHeight="1" x14ac:dyDescent="0.25">
      <c r="A18" s="17"/>
      <c r="B18" s="114"/>
      <c r="C18" s="18"/>
      <c r="D18" s="19"/>
      <c r="E18" s="19"/>
      <c r="F18" s="19"/>
      <c r="G18" s="148"/>
      <c r="H18" s="18"/>
      <c r="I18" s="19"/>
      <c r="J18" s="19"/>
      <c r="K18" s="38">
        <f>H18-I18+J18</f>
        <v>0</v>
      </c>
      <c r="L18" s="99">
        <f>SUM(B18*K18)</f>
        <v>0</v>
      </c>
    </row>
    <row r="19" spans="1:12" ht="26.25" customHeight="1" x14ac:dyDescent="0.25">
      <c r="A19" s="17"/>
      <c r="B19" s="114"/>
      <c r="C19" s="18"/>
      <c r="D19" s="19"/>
      <c r="E19" s="19"/>
      <c r="F19" s="19"/>
      <c r="G19" s="148"/>
      <c r="H19" s="18"/>
      <c r="I19" s="19"/>
      <c r="J19" s="19"/>
      <c r="K19" s="38">
        <f>H19-I19+J19</f>
        <v>0</v>
      </c>
      <c r="L19" s="99">
        <f>SUM(B19*K19)</f>
        <v>0</v>
      </c>
    </row>
    <row r="20" spans="1:12" ht="30" customHeight="1" x14ac:dyDescent="0.25">
      <c r="A20" s="55" t="s">
        <v>160</v>
      </c>
      <c r="B20" s="316"/>
      <c r="C20" s="316"/>
      <c r="D20" s="316"/>
      <c r="E20" s="316"/>
      <c r="F20" s="316"/>
      <c r="G20" s="316"/>
      <c r="H20" s="63"/>
      <c r="I20" s="63" t="s">
        <v>44</v>
      </c>
      <c r="J20" s="64"/>
      <c r="K20" s="55" t="s">
        <v>7</v>
      </c>
      <c r="L20" s="144">
        <f>SUM(L3:L19)</f>
        <v>0</v>
      </c>
    </row>
    <row r="21" spans="1:12" ht="24.95" customHeight="1" x14ac:dyDescent="0.25">
      <c r="A21" s="123" t="s">
        <v>10</v>
      </c>
      <c r="B21" s="317"/>
      <c r="C21" s="318"/>
      <c r="D21" s="318"/>
      <c r="E21" s="318"/>
      <c r="F21" s="318"/>
      <c r="G21" s="318"/>
      <c r="H21" s="11" t="s">
        <v>4</v>
      </c>
      <c r="I21" s="46"/>
      <c r="J21" s="46"/>
      <c r="K21" s="34" t="s">
        <v>94</v>
      </c>
      <c r="L21" s="32"/>
    </row>
    <row r="22" spans="1:12" ht="24.95" customHeight="1" x14ac:dyDescent="0.25">
      <c r="A22" s="54" t="s">
        <v>6</v>
      </c>
      <c r="B22" s="182"/>
      <c r="C22" s="183"/>
      <c r="D22" s="183"/>
      <c r="E22" s="183"/>
      <c r="F22" s="183"/>
      <c r="G22" s="183"/>
      <c r="H22" s="11"/>
      <c r="I22" s="21"/>
      <c r="J22" s="21"/>
      <c r="K22" s="34" t="s">
        <v>70</v>
      </c>
      <c r="L22" s="32"/>
    </row>
    <row r="23" spans="1:12" ht="24.95" customHeight="1" x14ac:dyDescent="0.2">
      <c r="B23" s="319"/>
      <c r="C23" s="320"/>
      <c r="D23" s="320"/>
      <c r="E23" s="320"/>
      <c r="F23" s="320"/>
      <c r="G23" s="320"/>
      <c r="I23" s="1"/>
      <c r="J23" s="1"/>
      <c r="K23" s="34" t="s">
        <v>18</v>
      </c>
      <c r="L23" s="32">
        <f>(J20+L20)-L21-L22</f>
        <v>0</v>
      </c>
    </row>
    <row r="24" spans="1:12" ht="24.95" customHeight="1" x14ac:dyDescent="0.2">
      <c r="A24" s="11"/>
      <c r="H24" s="11"/>
      <c r="I24" s="321" t="s">
        <v>79</v>
      </c>
      <c r="J24" s="321"/>
      <c r="K24" s="321"/>
      <c r="L24" s="32">
        <f>(L20*0.34)+J20</f>
        <v>0</v>
      </c>
    </row>
    <row r="25" spans="1:12" ht="24.95" customHeight="1" x14ac:dyDescent="0.2"/>
    <row r="26" spans="1:12" ht="24.95" customHeight="1" x14ac:dyDescent="0.2">
      <c r="A26" s="4" t="s">
        <v>69</v>
      </c>
      <c r="L26" s="32"/>
    </row>
    <row r="27" spans="1:12" ht="24.95" customHeight="1" x14ac:dyDescent="0.2">
      <c r="A27" s="4" t="s">
        <v>84</v>
      </c>
      <c r="L27" s="147">
        <f>L20</f>
        <v>0</v>
      </c>
    </row>
    <row r="28" spans="1:12" ht="24.95" customHeight="1" thickBot="1" x14ac:dyDescent="0.25">
      <c r="A28" s="4" t="s">
        <v>71</v>
      </c>
      <c r="L28" s="147"/>
    </row>
    <row r="29" spans="1:12" ht="24.95" customHeight="1" thickBot="1" x14ac:dyDescent="0.3">
      <c r="A29" s="54" t="s">
        <v>11</v>
      </c>
      <c r="L29" s="146">
        <f>L26+L27+L28</f>
        <v>0</v>
      </c>
    </row>
    <row r="30" spans="1:12" ht="24.95" customHeight="1" thickTop="1" x14ac:dyDescent="0.2"/>
  </sheetData>
  <mergeCells count="5">
    <mergeCell ref="I24:K24"/>
    <mergeCell ref="A1:L1"/>
    <mergeCell ref="B21:G21"/>
    <mergeCell ref="B23:G23"/>
    <mergeCell ref="B20:G20"/>
  </mergeCells>
  <printOptions horizontalCentered="1" verticalCentered="1"/>
  <pageMargins left="0" right="0" top="0.23" bottom="0.24" header="0.5" footer="0.5"/>
  <pageSetup scale="92" orientation="portrait"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19">
    <pageSetUpPr fitToPage="1"/>
  </sheetPr>
  <dimension ref="A1:L30"/>
  <sheetViews>
    <sheetView zoomScale="75" zoomScaleNormal="75" workbookViewId="0">
      <selection activeCell="A14" sqref="A14:B14"/>
    </sheetView>
  </sheetViews>
  <sheetFormatPr defaultRowHeight="14.25" x14ac:dyDescent="0.2"/>
  <cols>
    <col min="1" max="1" width="23.85546875" style="4" customWidth="1"/>
    <col min="2" max="2" width="8.140625" customWidth="1"/>
    <col min="3" max="8" width="7.28515625" style="1" customWidth="1"/>
    <col min="9" max="9" width="8.42578125" customWidth="1"/>
    <col min="10" max="10" width="7.28515625" customWidth="1"/>
    <col min="12" max="12" width="14" customWidth="1"/>
  </cols>
  <sheetData>
    <row r="1" spans="1:12" ht="46.5" customHeight="1" x14ac:dyDescent="0.45">
      <c r="A1" s="315" t="s">
        <v>8</v>
      </c>
      <c r="B1" s="315"/>
      <c r="C1" s="315"/>
      <c r="D1" s="315"/>
      <c r="E1" s="315"/>
      <c r="F1" s="315"/>
      <c r="G1" s="315"/>
      <c r="H1" s="315"/>
      <c r="I1" s="315"/>
      <c r="J1" s="315"/>
      <c r="K1" s="315"/>
      <c r="L1" s="315"/>
    </row>
    <row r="2" spans="1:12" ht="47.25" x14ac:dyDescent="0.25">
      <c r="A2" s="13" t="s">
        <v>0</v>
      </c>
      <c r="B2" s="52" t="s">
        <v>1</v>
      </c>
      <c r="C2" s="9" t="s">
        <v>26</v>
      </c>
      <c r="D2" s="19" t="s">
        <v>17</v>
      </c>
      <c r="E2" s="19" t="s">
        <v>17</v>
      </c>
      <c r="F2" s="19" t="s">
        <v>17</v>
      </c>
      <c r="G2" s="148" t="s">
        <v>17</v>
      </c>
      <c r="H2" s="9" t="s">
        <v>27</v>
      </c>
      <c r="I2" s="8" t="s">
        <v>28</v>
      </c>
      <c r="J2" s="8" t="s">
        <v>24</v>
      </c>
      <c r="K2" s="37" t="s">
        <v>13</v>
      </c>
      <c r="L2" s="8" t="s">
        <v>2</v>
      </c>
    </row>
    <row r="3" spans="1:12" s="2" customFormat="1" ht="22.5" customHeight="1" x14ac:dyDescent="0.25">
      <c r="A3" s="17" t="str">
        <f>'2024 Calculator'!D3</f>
        <v>Hometown Hearos Donation</v>
      </c>
      <c r="B3" s="114">
        <f>'2024 Calculator'!E3</f>
        <v>30</v>
      </c>
      <c r="C3" s="18"/>
      <c r="D3" s="19"/>
      <c r="E3" s="19"/>
      <c r="F3" s="19"/>
      <c r="G3" s="148"/>
      <c r="H3" s="18">
        <f>SUM(C3:G3)</f>
        <v>0</v>
      </c>
      <c r="I3" s="19"/>
      <c r="J3" s="19"/>
      <c r="K3" s="38">
        <f t="shared" ref="K3:K17" si="0">H3-I3+J3</f>
        <v>0</v>
      </c>
      <c r="L3" s="99">
        <f t="shared" ref="L3:L17" si="1">SUM(B3*K3)</f>
        <v>0</v>
      </c>
    </row>
    <row r="4" spans="1:12" s="2" customFormat="1" ht="22.5" customHeight="1" x14ac:dyDescent="0.25">
      <c r="A4" s="17" t="str">
        <f>'2024 Calculator'!D4</f>
        <v>Hometown Hearos Donation</v>
      </c>
      <c r="B4" s="114">
        <f>'2024 Calculator'!E4</f>
        <v>5</v>
      </c>
      <c r="C4" s="18"/>
      <c r="D4" s="19"/>
      <c r="E4" s="19"/>
      <c r="F4" s="19"/>
      <c r="G4" s="148"/>
      <c r="H4" s="18">
        <f t="shared" ref="H4:H17" si="2">SUM(C4:G4)</f>
        <v>0</v>
      </c>
      <c r="I4" s="19"/>
      <c r="J4" s="19"/>
      <c r="K4" s="38">
        <f t="shared" si="0"/>
        <v>0</v>
      </c>
      <c r="L4" s="99">
        <f t="shared" si="1"/>
        <v>0</v>
      </c>
    </row>
    <row r="5" spans="1:12" ht="26.25" customHeight="1" x14ac:dyDescent="0.25">
      <c r="A5" s="17" t="str">
        <f>'2024 Calculator'!D5</f>
        <v>3-Pack Combo Box</v>
      </c>
      <c r="B5" s="114">
        <f>'2024 Calculator'!E5</f>
        <v>50</v>
      </c>
      <c r="C5" s="18"/>
      <c r="D5" s="19"/>
      <c r="E5" s="19"/>
      <c r="F5" s="19"/>
      <c r="G5" s="148"/>
      <c r="H5" s="18">
        <f t="shared" si="2"/>
        <v>0</v>
      </c>
      <c r="I5" s="19"/>
      <c r="J5" s="19"/>
      <c r="K5" s="38">
        <f t="shared" si="0"/>
        <v>0</v>
      </c>
      <c r="L5" s="99">
        <f t="shared" si="1"/>
        <v>0</v>
      </c>
    </row>
    <row r="6" spans="1:12" ht="26.25" customHeight="1" x14ac:dyDescent="0.25">
      <c r="A6" s="17" t="str">
        <f>'2024 Calculator'!D6</f>
        <v>White Chocolate Pretzels</v>
      </c>
      <c r="B6" s="114">
        <f>'2024 Calculator'!E6</f>
        <v>35</v>
      </c>
      <c r="C6" s="18"/>
      <c r="D6" s="19"/>
      <c r="E6" s="19"/>
      <c r="F6" s="19"/>
      <c r="G6" s="148"/>
      <c r="H6" s="18">
        <f t="shared" si="2"/>
        <v>0</v>
      </c>
      <c r="I6" s="19"/>
      <c r="J6" s="19"/>
      <c r="K6" s="38">
        <f t="shared" si="0"/>
        <v>0</v>
      </c>
      <c r="L6" s="99">
        <f t="shared" si="1"/>
        <v>0</v>
      </c>
    </row>
    <row r="7" spans="1:12" ht="26.25" customHeight="1" x14ac:dyDescent="0.25">
      <c r="A7" s="17" t="str">
        <f>'2024 Calculator'!D7</f>
        <v>Chocolate Drizzle Toffee</v>
      </c>
      <c r="B7" s="114">
        <f>'2024 Calculator'!E7</f>
        <v>35</v>
      </c>
      <c r="C7" s="18"/>
      <c r="D7" s="19"/>
      <c r="E7" s="19"/>
      <c r="F7" s="19"/>
      <c r="G7" s="148"/>
      <c r="H7" s="18">
        <f t="shared" si="2"/>
        <v>0</v>
      </c>
      <c r="I7" s="19"/>
      <c r="J7" s="19"/>
      <c r="K7" s="38">
        <f t="shared" si="0"/>
        <v>0</v>
      </c>
      <c r="L7" s="99">
        <f t="shared" si="1"/>
        <v>0</v>
      </c>
    </row>
    <row r="8" spans="1:12" ht="26.25" customHeight="1" x14ac:dyDescent="0.25">
      <c r="A8" s="17" t="str">
        <f>'2024 Calculator'!D8</f>
        <v>Micro Kettle</v>
      </c>
      <c r="B8" s="114">
        <f>'2024 Calculator'!E8</f>
        <v>25</v>
      </c>
      <c r="C8" s="18"/>
      <c r="D8" s="19"/>
      <c r="E8" s="19"/>
      <c r="F8" s="19"/>
      <c r="G8" s="148"/>
      <c r="H8" s="18">
        <f t="shared" si="2"/>
        <v>0</v>
      </c>
      <c r="I8" s="19"/>
      <c r="J8" s="19"/>
      <c r="K8" s="38">
        <f t="shared" si="0"/>
        <v>0</v>
      </c>
      <c r="L8" s="99">
        <f t="shared" si="1"/>
        <v>0</v>
      </c>
    </row>
    <row r="9" spans="1:12" ht="26.25" customHeight="1" x14ac:dyDescent="0.25">
      <c r="A9" s="17" t="str">
        <f>'2024 Calculator'!D9</f>
        <v>Micro Butter</v>
      </c>
      <c r="B9" s="114">
        <f>'2024 Calculator'!E9</f>
        <v>25</v>
      </c>
      <c r="C9" s="18"/>
      <c r="D9" s="19"/>
      <c r="E9" s="19"/>
      <c r="F9" s="19"/>
      <c r="G9" s="148"/>
      <c r="H9" s="18">
        <f t="shared" si="2"/>
        <v>0</v>
      </c>
      <c r="I9" s="19"/>
      <c r="J9" s="19"/>
      <c r="K9" s="38">
        <f t="shared" si="0"/>
        <v>0</v>
      </c>
      <c r="L9" s="99">
        <f t="shared" si="1"/>
        <v>0</v>
      </c>
    </row>
    <row r="10" spans="1:12" ht="26.25" customHeight="1" x14ac:dyDescent="0.25">
      <c r="A10" s="17" t="str">
        <f>'2024 Calculator'!D10</f>
        <v>Salted Caramel</v>
      </c>
      <c r="B10" s="114">
        <f>'2024 Calculator'!E10</f>
        <v>25</v>
      </c>
      <c r="C10" s="18"/>
      <c r="D10" s="19"/>
      <c r="E10" s="19"/>
      <c r="F10" s="19"/>
      <c r="G10" s="148"/>
      <c r="H10" s="18">
        <f t="shared" si="2"/>
        <v>0</v>
      </c>
      <c r="I10" s="19"/>
      <c r="J10" s="19"/>
      <c r="K10" s="38">
        <f t="shared" si="0"/>
        <v>0</v>
      </c>
      <c r="L10" s="99">
        <f t="shared" si="1"/>
        <v>0</v>
      </c>
    </row>
    <row r="11" spans="1:12" ht="26.25" customHeight="1" x14ac:dyDescent="0.25">
      <c r="A11" s="17" t="str">
        <f>'2024 Calculator'!D11</f>
        <v>Savory Cheddar</v>
      </c>
      <c r="B11" s="114">
        <f>'2024 Calculator'!E11</f>
        <v>20</v>
      </c>
      <c r="C11" s="18"/>
      <c r="D11" s="19"/>
      <c r="E11" s="19"/>
      <c r="F11" s="19"/>
      <c r="G11" s="148"/>
      <c r="H11" s="18">
        <f t="shared" si="2"/>
        <v>0</v>
      </c>
      <c r="I11" s="19"/>
      <c r="J11" s="19"/>
      <c r="K11" s="38">
        <f t="shared" si="0"/>
        <v>0</v>
      </c>
      <c r="L11" s="99">
        <f t="shared" si="1"/>
        <v>0</v>
      </c>
    </row>
    <row r="12" spans="1:12" ht="26.25" customHeight="1" x14ac:dyDescent="0.25">
      <c r="A12" s="17" t="str">
        <f>'2024 Calculator'!D12</f>
        <v>Popping Corn</v>
      </c>
      <c r="B12" s="114">
        <f>'2024 Calculator'!E12</f>
        <v>17</v>
      </c>
      <c r="C12" s="18"/>
      <c r="D12" s="19"/>
      <c r="E12" s="19"/>
      <c r="F12" s="19"/>
      <c r="G12" s="148"/>
      <c r="H12" s="18">
        <f t="shared" si="2"/>
        <v>0</v>
      </c>
      <c r="I12" s="19"/>
      <c r="J12" s="19"/>
      <c r="K12" s="38">
        <f t="shared" si="0"/>
        <v>0</v>
      </c>
      <c r="L12" s="99">
        <f t="shared" si="1"/>
        <v>0</v>
      </c>
    </row>
    <row r="13" spans="1:12" ht="26.25" customHeight="1" x14ac:dyDescent="0.25">
      <c r="A13" s="17" t="str">
        <f>'2024 Calculator'!D13</f>
        <v>Caramel Corn</v>
      </c>
      <c r="B13" s="114">
        <f>'2024 Calculator'!E13</f>
        <v>12</v>
      </c>
      <c r="C13" s="18"/>
      <c r="D13" s="19"/>
      <c r="E13" s="19"/>
      <c r="F13" s="19"/>
      <c r="G13" s="148"/>
      <c r="H13" s="18">
        <f t="shared" si="2"/>
        <v>0</v>
      </c>
      <c r="I13" s="19"/>
      <c r="J13" s="19"/>
      <c r="K13" s="38">
        <f t="shared" si="0"/>
        <v>0</v>
      </c>
      <c r="L13" s="99">
        <f t="shared" si="1"/>
        <v>0</v>
      </c>
    </row>
    <row r="14" spans="1:12" ht="26.25" customHeight="1" x14ac:dyDescent="0.25">
      <c r="A14" s="17" t="str">
        <f>'2024 Calculator'!D14</f>
        <v>Salted Caramel Ceddar Mix</v>
      </c>
      <c r="B14" s="114">
        <f>'2024 Calculator'!E14</f>
        <v>17</v>
      </c>
      <c r="C14" s="18"/>
      <c r="D14" s="19"/>
      <c r="E14" s="19"/>
      <c r="F14" s="19"/>
      <c r="G14" s="148"/>
      <c r="H14" s="18">
        <f t="shared" si="2"/>
        <v>0</v>
      </c>
      <c r="I14" s="19"/>
      <c r="J14" s="19"/>
      <c r="K14" s="38">
        <f t="shared" si="0"/>
        <v>0</v>
      </c>
      <c r="L14" s="99">
        <f t="shared" si="1"/>
        <v>0</v>
      </c>
    </row>
    <row r="15" spans="1:12" ht="26.25" customHeight="1" x14ac:dyDescent="0.25">
      <c r="A15" s="17"/>
      <c r="B15" s="114"/>
      <c r="C15" s="18"/>
      <c r="D15" s="19"/>
      <c r="E15" s="19"/>
      <c r="F15" s="19"/>
      <c r="G15" s="148"/>
      <c r="H15" s="18">
        <f t="shared" si="2"/>
        <v>0</v>
      </c>
      <c r="I15" s="19"/>
      <c r="J15" s="19"/>
      <c r="K15" s="38">
        <f t="shared" si="0"/>
        <v>0</v>
      </c>
      <c r="L15" s="99">
        <f t="shared" si="1"/>
        <v>0</v>
      </c>
    </row>
    <row r="16" spans="1:12" ht="26.25" customHeight="1" x14ac:dyDescent="0.25">
      <c r="A16" s="17"/>
      <c r="B16" s="114"/>
      <c r="C16" s="18"/>
      <c r="D16" s="19"/>
      <c r="E16" s="19"/>
      <c r="F16" s="19"/>
      <c r="G16" s="148"/>
      <c r="H16" s="18">
        <f t="shared" si="2"/>
        <v>0</v>
      </c>
      <c r="I16" s="19"/>
      <c r="J16" s="19"/>
      <c r="K16" s="38">
        <f t="shared" si="0"/>
        <v>0</v>
      </c>
      <c r="L16" s="99">
        <f t="shared" si="1"/>
        <v>0</v>
      </c>
    </row>
    <row r="17" spans="1:12" ht="26.25" customHeight="1" x14ac:dyDescent="0.25">
      <c r="A17" s="17"/>
      <c r="B17" s="114"/>
      <c r="C17" s="18"/>
      <c r="D17" s="19"/>
      <c r="E17" s="19"/>
      <c r="F17" s="19"/>
      <c r="G17" s="148"/>
      <c r="H17" s="18">
        <f t="shared" si="2"/>
        <v>0</v>
      </c>
      <c r="I17" s="19"/>
      <c r="J17" s="19"/>
      <c r="K17" s="38">
        <f t="shared" si="0"/>
        <v>0</v>
      </c>
      <c r="L17" s="99">
        <f t="shared" si="1"/>
        <v>0</v>
      </c>
    </row>
    <row r="18" spans="1:12" ht="26.25" customHeight="1" x14ac:dyDescent="0.25">
      <c r="A18" s="17"/>
      <c r="B18" s="114"/>
      <c r="C18" s="18"/>
      <c r="D18" s="19"/>
      <c r="E18" s="19"/>
      <c r="F18" s="19"/>
      <c r="G18" s="148"/>
      <c r="H18" s="18"/>
      <c r="I18" s="19"/>
      <c r="J18" s="19"/>
      <c r="K18" s="38">
        <f>H18-I18+J18</f>
        <v>0</v>
      </c>
      <c r="L18" s="99">
        <f>SUM(B18*K18)</f>
        <v>0</v>
      </c>
    </row>
    <row r="19" spans="1:12" ht="26.25" customHeight="1" x14ac:dyDescent="0.25">
      <c r="A19" s="17"/>
      <c r="B19" s="114"/>
      <c r="C19" s="18"/>
      <c r="D19" s="19"/>
      <c r="E19" s="19"/>
      <c r="F19" s="19"/>
      <c r="G19" s="148"/>
      <c r="H19" s="18"/>
      <c r="I19" s="19"/>
      <c r="J19" s="19"/>
      <c r="K19" s="38">
        <f>H19-I19+J19</f>
        <v>0</v>
      </c>
      <c r="L19" s="99">
        <f>SUM(B19*K19)</f>
        <v>0</v>
      </c>
    </row>
    <row r="20" spans="1:12" ht="30" customHeight="1" x14ac:dyDescent="0.25">
      <c r="A20" s="55" t="s">
        <v>160</v>
      </c>
      <c r="B20" s="316"/>
      <c r="C20" s="316"/>
      <c r="D20" s="316"/>
      <c r="E20" s="316"/>
      <c r="F20" s="316"/>
      <c r="G20" s="316"/>
      <c r="H20" s="63"/>
      <c r="I20" s="63" t="s">
        <v>44</v>
      </c>
      <c r="J20" s="64"/>
      <c r="K20" s="55" t="s">
        <v>7</v>
      </c>
      <c r="L20" s="144">
        <f>SUM(L3:L19)</f>
        <v>0</v>
      </c>
    </row>
    <row r="21" spans="1:12" ht="24.95" customHeight="1" x14ac:dyDescent="0.25">
      <c r="A21" s="123" t="s">
        <v>10</v>
      </c>
      <c r="B21" s="317"/>
      <c r="C21" s="318"/>
      <c r="D21" s="318"/>
      <c r="E21" s="318"/>
      <c r="F21" s="318"/>
      <c r="G21" s="318"/>
      <c r="H21" s="11" t="s">
        <v>4</v>
      </c>
      <c r="I21" s="46"/>
      <c r="J21" s="46"/>
      <c r="K21" s="34" t="s">
        <v>94</v>
      </c>
      <c r="L21" s="32"/>
    </row>
    <row r="22" spans="1:12" ht="24.95" customHeight="1" x14ac:dyDescent="0.25">
      <c r="A22" s="54" t="s">
        <v>6</v>
      </c>
      <c r="B22" s="182"/>
      <c r="C22" s="183"/>
      <c r="D22" s="183"/>
      <c r="E22" s="183"/>
      <c r="F22" s="183"/>
      <c r="G22" s="183"/>
      <c r="H22" s="11"/>
      <c r="I22" s="21"/>
      <c r="J22" s="21"/>
      <c r="K22" s="34" t="s">
        <v>70</v>
      </c>
      <c r="L22" s="32"/>
    </row>
    <row r="23" spans="1:12" ht="24.95" customHeight="1" x14ac:dyDescent="0.2">
      <c r="B23" s="319"/>
      <c r="C23" s="320"/>
      <c r="D23" s="320"/>
      <c r="E23" s="320"/>
      <c r="F23" s="320"/>
      <c r="G23" s="320"/>
      <c r="I23" s="1"/>
      <c r="J23" s="1"/>
      <c r="K23" s="34" t="s">
        <v>18</v>
      </c>
      <c r="L23" s="32">
        <f>(J20+L20)-L21-L22</f>
        <v>0</v>
      </c>
    </row>
    <row r="24" spans="1:12" ht="24.95" customHeight="1" x14ac:dyDescent="0.2">
      <c r="A24" s="11"/>
      <c r="H24" s="11"/>
      <c r="I24" s="321" t="s">
        <v>79</v>
      </c>
      <c r="J24" s="321"/>
      <c r="K24" s="321"/>
      <c r="L24" s="32">
        <f>(L20*0.34)+J20</f>
        <v>0</v>
      </c>
    </row>
    <row r="25" spans="1:12" ht="24.95" customHeight="1" x14ac:dyDescent="0.2"/>
    <row r="26" spans="1:12" ht="24.95" customHeight="1" x14ac:dyDescent="0.2">
      <c r="A26" s="4" t="s">
        <v>69</v>
      </c>
      <c r="L26" s="32"/>
    </row>
    <row r="27" spans="1:12" ht="24.95" customHeight="1" x14ac:dyDescent="0.2">
      <c r="A27" s="4" t="s">
        <v>84</v>
      </c>
      <c r="L27" s="147">
        <f>L20</f>
        <v>0</v>
      </c>
    </row>
    <row r="28" spans="1:12" ht="24.95" customHeight="1" thickBot="1" x14ac:dyDescent="0.25">
      <c r="A28" s="4" t="s">
        <v>71</v>
      </c>
      <c r="L28" s="147"/>
    </row>
    <row r="29" spans="1:12" ht="24.95" customHeight="1" thickBot="1" x14ac:dyDescent="0.3">
      <c r="A29" s="54" t="s">
        <v>11</v>
      </c>
      <c r="L29" s="146">
        <f>L26+L27+L28</f>
        <v>0</v>
      </c>
    </row>
    <row r="30" spans="1:12" ht="24.95" customHeight="1" thickTop="1" x14ac:dyDescent="0.2"/>
  </sheetData>
  <mergeCells count="5">
    <mergeCell ref="I24:K24"/>
    <mergeCell ref="A1:L1"/>
    <mergeCell ref="B20:G20"/>
    <mergeCell ref="B21:G21"/>
    <mergeCell ref="B23:G23"/>
  </mergeCells>
  <printOptions horizontalCentered="1" verticalCentered="1"/>
  <pageMargins left="0" right="0" top="0.23" bottom="0.24" header="0.5" footer="0.5"/>
  <pageSetup scale="92" orientation="portrait"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0">
    <pageSetUpPr fitToPage="1"/>
  </sheetPr>
  <dimension ref="A1:L30"/>
  <sheetViews>
    <sheetView zoomScale="75" zoomScaleNormal="75" workbookViewId="0">
      <selection sqref="A1:L1"/>
    </sheetView>
  </sheetViews>
  <sheetFormatPr defaultRowHeight="14.25" x14ac:dyDescent="0.2"/>
  <cols>
    <col min="1" max="1" width="23.85546875" style="4" customWidth="1"/>
    <col min="2" max="2" width="8.140625" customWidth="1"/>
    <col min="3" max="8" width="7.28515625" style="1" customWidth="1"/>
    <col min="9" max="9" width="8.42578125" customWidth="1"/>
    <col min="10" max="10" width="8.5703125" bestFit="1" customWidth="1"/>
    <col min="12" max="12" width="14" customWidth="1"/>
  </cols>
  <sheetData>
    <row r="1" spans="1:12" ht="46.5" customHeight="1" x14ac:dyDescent="0.45">
      <c r="A1" s="315" t="s">
        <v>95</v>
      </c>
      <c r="B1" s="315"/>
      <c r="C1" s="315"/>
      <c r="D1" s="315"/>
      <c r="E1" s="315"/>
      <c r="F1" s="315"/>
      <c r="G1" s="315"/>
      <c r="H1" s="315"/>
      <c r="I1" s="315"/>
      <c r="J1" s="315"/>
      <c r="K1" s="315"/>
      <c r="L1" s="315"/>
    </row>
    <row r="2" spans="1:12" ht="47.25" x14ac:dyDescent="0.25">
      <c r="A2" s="13" t="s">
        <v>0</v>
      </c>
      <c r="B2" s="52" t="s">
        <v>1</v>
      </c>
      <c r="C2" s="9" t="s">
        <v>26</v>
      </c>
      <c r="D2" s="19" t="s">
        <v>17</v>
      </c>
      <c r="E2" s="19" t="s">
        <v>17</v>
      </c>
      <c r="F2" s="19" t="s">
        <v>17</v>
      </c>
      <c r="G2" s="148" t="s">
        <v>17</v>
      </c>
      <c r="H2" s="9" t="s">
        <v>27</v>
      </c>
      <c r="I2" s="8" t="s">
        <v>28</v>
      </c>
      <c r="J2" s="8" t="s">
        <v>24</v>
      </c>
      <c r="K2" s="37" t="s">
        <v>13</v>
      </c>
      <c r="L2" s="8" t="s">
        <v>2</v>
      </c>
    </row>
    <row r="3" spans="1:12" s="2" customFormat="1" ht="22.5" customHeight="1" x14ac:dyDescent="0.25">
      <c r="A3" s="17" t="str">
        <f>'2024 Calculator'!D3</f>
        <v>Hometown Hearos Donation</v>
      </c>
      <c r="B3" s="114">
        <f>'2024 Calculator'!E3</f>
        <v>30</v>
      </c>
      <c r="C3" s="18"/>
      <c r="D3" s="19"/>
      <c r="E3" s="19"/>
      <c r="F3" s="19"/>
      <c r="G3" s="148"/>
      <c r="H3" s="18">
        <f>SUM(C3:G3)</f>
        <v>0</v>
      </c>
      <c r="I3" s="19"/>
      <c r="J3" s="19"/>
      <c r="K3" s="38">
        <f t="shared" ref="K3:K17" si="0">H3-I3+J3</f>
        <v>0</v>
      </c>
      <c r="L3" s="99">
        <f t="shared" ref="L3:L17" si="1">SUM(B3*K3)</f>
        <v>0</v>
      </c>
    </row>
    <row r="4" spans="1:12" s="2" customFormat="1" ht="22.5" customHeight="1" x14ac:dyDescent="0.25">
      <c r="A4" s="17" t="str">
        <f>'2024 Calculator'!D4</f>
        <v>Hometown Hearos Donation</v>
      </c>
      <c r="B4" s="114">
        <f>'2024 Calculator'!E4</f>
        <v>5</v>
      </c>
      <c r="C4" s="18"/>
      <c r="D4" s="19"/>
      <c r="E4" s="19"/>
      <c r="F4" s="19"/>
      <c r="G4" s="148"/>
      <c r="H4" s="18">
        <f t="shared" ref="H4:H17" si="2">SUM(C4:G4)</f>
        <v>0</v>
      </c>
      <c r="I4" s="19"/>
      <c r="J4" s="19"/>
      <c r="K4" s="38">
        <f t="shared" si="0"/>
        <v>0</v>
      </c>
      <c r="L4" s="99">
        <f t="shared" si="1"/>
        <v>0</v>
      </c>
    </row>
    <row r="5" spans="1:12" ht="26.25" customHeight="1" x14ac:dyDescent="0.25">
      <c r="A5" s="17" t="str">
        <f>'2024 Calculator'!D5</f>
        <v>3-Pack Combo Box</v>
      </c>
      <c r="B5" s="114">
        <f>'2024 Calculator'!E5</f>
        <v>50</v>
      </c>
      <c r="C5" s="18"/>
      <c r="D5" s="19"/>
      <c r="E5" s="19"/>
      <c r="F5" s="19"/>
      <c r="G5" s="148"/>
      <c r="H5" s="18">
        <f t="shared" si="2"/>
        <v>0</v>
      </c>
      <c r="I5" s="19"/>
      <c r="J5" s="19"/>
      <c r="K5" s="38">
        <f t="shared" si="0"/>
        <v>0</v>
      </c>
      <c r="L5" s="99">
        <f t="shared" si="1"/>
        <v>0</v>
      </c>
    </row>
    <row r="6" spans="1:12" ht="26.25" customHeight="1" x14ac:dyDescent="0.25">
      <c r="A6" s="17" t="str">
        <f>'2024 Calculator'!D6</f>
        <v>White Chocolate Pretzels</v>
      </c>
      <c r="B6" s="114">
        <f>'2024 Calculator'!E6</f>
        <v>35</v>
      </c>
      <c r="C6" s="18"/>
      <c r="D6" s="19"/>
      <c r="E6" s="19"/>
      <c r="F6" s="19"/>
      <c r="G6" s="148"/>
      <c r="H6" s="18">
        <f t="shared" si="2"/>
        <v>0</v>
      </c>
      <c r="I6" s="19"/>
      <c r="J6" s="19"/>
      <c r="K6" s="38">
        <f t="shared" si="0"/>
        <v>0</v>
      </c>
      <c r="L6" s="99">
        <f t="shared" si="1"/>
        <v>0</v>
      </c>
    </row>
    <row r="7" spans="1:12" ht="26.25" customHeight="1" x14ac:dyDescent="0.25">
      <c r="A7" s="17" t="str">
        <f>'2024 Calculator'!D7</f>
        <v>Chocolate Drizzle Toffee</v>
      </c>
      <c r="B7" s="114">
        <f>'2024 Calculator'!E7</f>
        <v>35</v>
      </c>
      <c r="C7" s="18"/>
      <c r="D7" s="19"/>
      <c r="E7" s="19"/>
      <c r="F7" s="19"/>
      <c r="G7" s="148"/>
      <c r="H7" s="18">
        <f t="shared" si="2"/>
        <v>0</v>
      </c>
      <c r="I7" s="19"/>
      <c r="J7" s="19"/>
      <c r="K7" s="38">
        <f t="shared" si="0"/>
        <v>0</v>
      </c>
      <c r="L7" s="99">
        <f t="shared" si="1"/>
        <v>0</v>
      </c>
    </row>
    <row r="8" spans="1:12" ht="26.25" customHeight="1" x14ac:dyDescent="0.25">
      <c r="A8" s="17" t="str">
        <f>'2024 Calculator'!D8</f>
        <v>Micro Kettle</v>
      </c>
      <c r="B8" s="114">
        <f>'2024 Calculator'!E8</f>
        <v>25</v>
      </c>
      <c r="C8" s="18"/>
      <c r="D8" s="19"/>
      <c r="E8" s="19"/>
      <c r="F8" s="19"/>
      <c r="G8" s="148"/>
      <c r="H8" s="18">
        <f t="shared" si="2"/>
        <v>0</v>
      </c>
      <c r="I8" s="19"/>
      <c r="J8" s="19"/>
      <c r="K8" s="38">
        <f t="shared" si="0"/>
        <v>0</v>
      </c>
      <c r="L8" s="99">
        <f t="shared" si="1"/>
        <v>0</v>
      </c>
    </row>
    <row r="9" spans="1:12" ht="26.25" customHeight="1" x14ac:dyDescent="0.25">
      <c r="A9" s="17" t="str">
        <f>'2024 Calculator'!D9</f>
        <v>Micro Butter</v>
      </c>
      <c r="B9" s="114">
        <f>'2024 Calculator'!E9</f>
        <v>25</v>
      </c>
      <c r="C9" s="18"/>
      <c r="D9" s="19"/>
      <c r="E9" s="19"/>
      <c r="F9" s="19"/>
      <c r="G9" s="148"/>
      <c r="H9" s="18">
        <f t="shared" si="2"/>
        <v>0</v>
      </c>
      <c r="I9" s="19"/>
      <c r="J9" s="19"/>
      <c r="K9" s="38">
        <f t="shared" si="0"/>
        <v>0</v>
      </c>
      <c r="L9" s="99">
        <f t="shared" si="1"/>
        <v>0</v>
      </c>
    </row>
    <row r="10" spans="1:12" ht="26.25" customHeight="1" x14ac:dyDescent="0.25">
      <c r="A10" s="17" t="str">
        <f>'2024 Calculator'!D10</f>
        <v>Salted Caramel</v>
      </c>
      <c r="B10" s="114">
        <f>'2024 Calculator'!E10</f>
        <v>25</v>
      </c>
      <c r="C10" s="18"/>
      <c r="D10" s="19"/>
      <c r="E10" s="19"/>
      <c r="F10" s="19"/>
      <c r="G10" s="148"/>
      <c r="H10" s="18">
        <f t="shared" si="2"/>
        <v>0</v>
      </c>
      <c r="I10" s="19"/>
      <c r="J10" s="19"/>
      <c r="K10" s="38">
        <f t="shared" si="0"/>
        <v>0</v>
      </c>
      <c r="L10" s="99">
        <f t="shared" si="1"/>
        <v>0</v>
      </c>
    </row>
    <row r="11" spans="1:12" ht="26.25" customHeight="1" x14ac:dyDescent="0.25">
      <c r="A11" s="17" t="str">
        <f>'2024 Calculator'!D11</f>
        <v>Savory Cheddar</v>
      </c>
      <c r="B11" s="114">
        <f>'2024 Calculator'!E11</f>
        <v>20</v>
      </c>
      <c r="C11" s="18"/>
      <c r="D11" s="19"/>
      <c r="E11" s="19"/>
      <c r="F11" s="19"/>
      <c r="G11" s="148"/>
      <c r="H11" s="18">
        <f t="shared" si="2"/>
        <v>0</v>
      </c>
      <c r="I11" s="19"/>
      <c r="J11" s="19"/>
      <c r="K11" s="38">
        <f t="shared" si="0"/>
        <v>0</v>
      </c>
      <c r="L11" s="99">
        <f t="shared" si="1"/>
        <v>0</v>
      </c>
    </row>
    <row r="12" spans="1:12" ht="26.25" customHeight="1" x14ac:dyDescent="0.25">
      <c r="A12" s="17" t="str">
        <f>'2024 Calculator'!D12</f>
        <v>Popping Corn</v>
      </c>
      <c r="B12" s="114">
        <f>'2024 Calculator'!E12</f>
        <v>17</v>
      </c>
      <c r="C12" s="18"/>
      <c r="D12" s="19"/>
      <c r="E12" s="19"/>
      <c r="F12" s="19"/>
      <c r="G12" s="148"/>
      <c r="H12" s="18">
        <f t="shared" si="2"/>
        <v>0</v>
      </c>
      <c r="I12" s="19"/>
      <c r="J12" s="19"/>
      <c r="K12" s="38">
        <f t="shared" si="0"/>
        <v>0</v>
      </c>
      <c r="L12" s="99">
        <f t="shared" si="1"/>
        <v>0</v>
      </c>
    </row>
    <row r="13" spans="1:12" ht="26.25" customHeight="1" x14ac:dyDescent="0.25">
      <c r="A13" s="17" t="str">
        <f>'2024 Calculator'!D13</f>
        <v>Caramel Corn</v>
      </c>
      <c r="B13" s="114">
        <f>'2024 Calculator'!E13</f>
        <v>12</v>
      </c>
      <c r="C13" s="18"/>
      <c r="D13" s="19"/>
      <c r="E13" s="19"/>
      <c r="F13" s="19"/>
      <c r="G13" s="148"/>
      <c r="H13" s="18">
        <f t="shared" si="2"/>
        <v>0</v>
      </c>
      <c r="I13" s="19"/>
      <c r="J13" s="19"/>
      <c r="K13" s="38">
        <f t="shared" si="0"/>
        <v>0</v>
      </c>
      <c r="L13" s="99">
        <f t="shared" si="1"/>
        <v>0</v>
      </c>
    </row>
    <row r="14" spans="1:12" ht="26.25" customHeight="1" x14ac:dyDescent="0.25">
      <c r="A14" s="17" t="str">
        <f>'2024 Calculator'!D14</f>
        <v>Salted Caramel Ceddar Mix</v>
      </c>
      <c r="B14" s="114">
        <f>'2024 Calculator'!E14</f>
        <v>17</v>
      </c>
      <c r="C14" s="18"/>
      <c r="D14" s="19"/>
      <c r="E14" s="19"/>
      <c r="F14" s="19"/>
      <c r="G14" s="148"/>
      <c r="H14" s="18">
        <f t="shared" si="2"/>
        <v>0</v>
      </c>
      <c r="I14" s="19"/>
      <c r="J14" s="19"/>
      <c r="K14" s="38">
        <f t="shared" si="0"/>
        <v>0</v>
      </c>
      <c r="L14" s="99">
        <f t="shared" si="1"/>
        <v>0</v>
      </c>
    </row>
    <row r="15" spans="1:12" ht="26.25" customHeight="1" x14ac:dyDescent="0.25">
      <c r="A15" s="17"/>
      <c r="B15" s="114"/>
      <c r="C15" s="18"/>
      <c r="D15" s="19"/>
      <c r="E15" s="19"/>
      <c r="F15" s="19"/>
      <c r="G15" s="148"/>
      <c r="H15" s="18">
        <f t="shared" si="2"/>
        <v>0</v>
      </c>
      <c r="I15" s="19"/>
      <c r="J15" s="19"/>
      <c r="K15" s="38">
        <f t="shared" si="0"/>
        <v>0</v>
      </c>
      <c r="L15" s="99">
        <f t="shared" si="1"/>
        <v>0</v>
      </c>
    </row>
    <row r="16" spans="1:12" ht="26.25" customHeight="1" x14ac:dyDescent="0.25">
      <c r="A16" s="17"/>
      <c r="B16" s="114"/>
      <c r="C16" s="18"/>
      <c r="D16" s="19"/>
      <c r="E16" s="19"/>
      <c r="F16" s="19"/>
      <c r="G16" s="148"/>
      <c r="H16" s="18">
        <f t="shared" si="2"/>
        <v>0</v>
      </c>
      <c r="I16" s="19"/>
      <c r="J16" s="19"/>
      <c r="K16" s="38">
        <f t="shared" si="0"/>
        <v>0</v>
      </c>
      <c r="L16" s="99">
        <f t="shared" si="1"/>
        <v>0</v>
      </c>
    </row>
    <row r="17" spans="1:12" ht="26.25" customHeight="1" x14ac:dyDescent="0.25">
      <c r="A17" s="17"/>
      <c r="B17" s="114"/>
      <c r="C17" s="18"/>
      <c r="D17" s="19"/>
      <c r="E17" s="19"/>
      <c r="F17" s="19"/>
      <c r="G17" s="148"/>
      <c r="H17" s="18">
        <f t="shared" si="2"/>
        <v>0</v>
      </c>
      <c r="I17" s="19"/>
      <c r="J17" s="19"/>
      <c r="K17" s="38">
        <f t="shared" si="0"/>
        <v>0</v>
      </c>
      <c r="L17" s="99">
        <f t="shared" si="1"/>
        <v>0</v>
      </c>
    </row>
    <row r="18" spans="1:12" ht="26.25" customHeight="1" x14ac:dyDescent="0.25">
      <c r="A18" s="17"/>
      <c r="B18" s="114"/>
      <c r="C18" s="18"/>
      <c r="D18" s="19"/>
      <c r="E18" s="19"/>
      <c r="F18" s="19"/>
      <c r="G18" s="148"/>
      <c r="H18" s="18"/>
      <c r="I18" s="19"/>
      <c r="J18" s="19"/>
      <c r="K18" s="38">
        <f>H18-I18+J18</f>
        <v>0</v>
      </c>
      <c r="L18" s="99">
        <f>SUM(B18*K18)</f>
        <v>0</v>
      </c>
    </row>
    <row r="19" spans="1:12" ht="26.25" customHeight="1" x14ac:dyDescent="0.25">
      <c r="A19" s="17"/>
      <c r="B19" s="114"/>
      <c r="C19" s="18"/>
      <c r="D19" s="19"/>
      <c r="E19" s="19"/>
      <c r="F19" s="19"/>
      <c r="G19" s="148"/>
      <c r="H19" s="18"/>
      <c r="I19" s="19"/>
      <c r="J19" s="19"/>
      <c r="K19" s="38">
        <f>H19-I19+J19</f>
        <v>0</v>
      </c>
      <c r="L19" s="99">
        <f>SUM(B19*K19)</f>
        <v>0</v>
      </c>
    </row>
    <row r="20" spans="1:12" ht="30" customHeight="1" x14ac:dyDescent="0.25">
      <c r="A20" s="169" t="s">
        <v>163</v>
      </c>
      <c r="B20" s="316"/>
      <c r="C20" s="316"/>
      <c r="D20" s="316"/>
      <c r="E20" s="316"/>
      <c r="F20" s="316"/>
      <c r="G20" s="316"/>
      <c r="H20" s="63"/>
      <c r="I20" s="63" t="s">
        <v>44</v>
      </c>
      <c r="J20" s="64"/>
      <c r="K20" s="55" t="s">
        <v>7</v>
      </c>
      <c r="L20" s="144">
        <f>SUM(L3:L19)</f>
        <v>0</v>
      </c>
    </row>
    <row r="21" spans="1:12" ht="24.95" customHeight="1" x14ac:dyDescent="0.25">
      <c r="A21" s="123" t="s">
        <v>4</v>
      </c>
      <c r="B21" s="323"/>
      <c r="C21" s="323"/>
      <c r="D21" s="323"/>
      <c r="E21" s="323"/>
      <c r="F21" s="323"/>
      <c r="G21" s="323"/>
      <c r="H21"/>
      <c r="K21" s="34" t="s">
        <v>94</v>
      </c>
      <c r="L21" s="32"/>
    </row>
    <row r="22" spans="1:12" ht="24.95" customHeight="1" x14ac:dyDescent="0.25">
      <c r="A22" s="54" t="s">
        <v>6</v>
      </c>
      <c r="B22" s="3"/>
      <c r="C22" s="53"/>
      <c r="D22" s="53"/>
      <c r="E22" s="53"/>
      <c r="F22" s="53"/>
      <c r="G22"/>
      <c r="I22" s="1"/>
      <c r="J22" s="1"/>
      <c r="K22" s="34" t="s">
        <v>70</v>
      </c>
      <c r="L22" s="155"/>
    </row>
    <row r="23" spans="1:12" ht="24.95" customHeight="1" x14ac:dyDescent="0.2">
      <c r="A23" s="11"/>
      <c r="B23" s="319"/>
      <c r="C23" s="319"/>
      <c r="D23" s="319"/>
      <c r="E23" s="319"/>
      <c r="F23" s="319"/>
      <c r="G23" s="319"/>
      <c r="H23" s="11"/>
      <c r="I23" s="1"/>
      <c r="J23" s="1"/>
      <c r="K23" s="34" t="s">
        <v>18</v>
      </c>
      <c r="L23" s="32">
        <f>J20+L20-L21-L22</f>
        <v>0</v>
      </c>
    </row>
    <row r="24" spans="1:12" ht="24.95" customHeight="1" x14ac:dyDescent="0.2">
      <c r="I24" s="321" t="s">
        <v>79</v>
      </c>
      <c r="J24" s="321"/>
      <c r="K24" s="321"/>
      <c r="L24" s="32">
        <f>(L20*0.34)+J20</f>
        <v>0</v>
      </c>
    </row>
    <row r="25" spans="1:12" ht="24.95" customHeight="1" x14ac:dyDescent="0.25">
      <c r="A25" s="138" t="s">
        <v>67</v>
      </c>
      <c r="B25" s="170" t="s">
        <v>101</v>
      </c>
      <c r="C25"/>
      <c r="D25"/>
      <c r="E25"/>
      <c r="F25"/>
      <c r="G25"/>
      <c r="H25"/>
    </row>
    <row r="26" spans="1:12" ht="24.95" customHeight="1" x14ac:dyDescent="0.25">
      <c r="A26" s="122"/>
      <c r="C26"/>
      <c r="D26"/>
      <c r="E26"/>
      <c r="F26"/>
      <c r="G26"/>
      <c r="H26"/>
    </row>
    <row r="27" spans="1:12" ht="24.95" customHeight="1" x14ac:dyDescent="0.25">
      <c r="A27" s="122"/>
      <c r="C27"/>
      <c r="D27"/>
      <c r="E27"/>
      <c r="F27"/>
      <c r="G27"/>
      <c r="H27"/>
    </row>
    <row r="28" spans="1:12" ht="24.95" customHeight="1" x14ac:dyDescent="0.25">
      <c r="A28" s="122"/>
      <c r="C28"/>
      <c r="D28"/>
      <c r="E28"/>
      <c r="F28"/>
      <c r="G28"/>
      <c r="H28"/>
    </row>
    <row r="29" spans="1:12" ht="24.95" customHeight="1" x14ac:dyDescent="0.25">
      <c r="A29" s="122"/>
      <c r="C29"/>
      <c r="D29"/>
      <c r="E29"/>
      <c r="F29"/>
      <c r="G29"/>
      <c r="H29"/>
    </row>
    <row r="30" spans="1:12" ht="24.95" customHeight="1" x14ac:dyDescent="0.25">
      <c r="A30" s="122" t="s">
        <v>102</v>
      </c>
      <c r="B30">
        <f>SUM(B26:B29)</f>
        <v>0</v>
      </c>
    </row>
  </sheetData>
  <mergeCells count="5">
    <mergeCell ref="I24:K24"/>
    <mergeCell ref="A1:L1"/>
    <mergeCell ref="B21:G21"/>
    <mergeCell ref="B23:G23"/>
    <mergeCell ref="B20:G20"/>
  </mergeCells>
  <printOptions horizontalCentered="1" verticalCentered="1"/>
  <pageMargins left="0" right="0" top="0.23" bottom="0.24" header="0.5" footer="0.5"/>
  <pageSetup scale="85" orientation="portrait"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1"/>
  <dimension ref="A1:L31"/>
  <sheetViews>
    <sheetView zoomScale="75" zoomScaleNormal="75" workbookViewId="0">
      <selection sqref="A1:L1"/>
    </sheetView>
  </sheetViews>
  <sheetFormatPr defaultRowHeight="14.25" x14ac:dyDescent="0.2"/>
  <cols>
    <col min="1" max="1" width="23.85546875" style="4" customWidth="1"/>
    <col min="2" max="2" width="8.140625" customWidth="1"/>
    <col min="3" max="8" width="7.28515625" style="1" customWidth="1"/>
    <col min="9" max="9" width="8.42578125" customWidth="1"/>
    <col min="10" max="10" width="8.5703125" bestFit="1" customWidth="1"/>
    <col min="12" max="12" width="14" customWidth="1"/>
  </cols>
  <sheetData>
    <row r="1" spans="1:12" ht="46.5" customHeight="1" x14ac:dyDescent="0.45">
      <c r="A1" s="315" t="s">
        <v>95</v>
      </c>
      <c r="B1" s="315"/>
      <c r="C1" s="315"/>
      <c r="D1" s="315"/>
      <c r="E1" s="315"/>
      <c r="F1" s="315"/>
      <c r="G1" s="315"/>
      <c r="H1" s="315"/>
      <c r="I1" s="315"/>
      <c r="J1" s="315"/>
      <c r="K1" s="315"/>
      <c r="L1" s="315"/>
    </row>
    <row r="2" spans="1:12" ht="47.25" x14ac:dyDescent="0.25">
      <c r="A2" s="13" t="s">
        <v>0</v>
      </c>
      <c r="B2" s="52" t="s">
        <v>1</v>
      </c>
      <c r="C2" s="9" t="s">
        <v>26</v>
      </c>
      <c r="D2" s="19" t="s">
        <v>17</v>
      </c>
      <c r="E2" s="19" t="s">
        <v>17</v>
      </c>
      <c r="F2" s="19" t="s">
        <v>17</v>
      </c>
      <c r="G2" s="148" t="s">
        <v>17</v>
      </c>
      <c r="H2" s="9" t="s">
        <v>27</v>
      </c>
      <c r="I2" s="8" t="s">
        <v>28</v>
      </c>
      <c r="J2" s="8" t="s">
        <v>24</v>
      </c>
      <c r="K2" s="37" t="s">
        <v>13</v>
      </c>
      <c r="L2" s="8" t="s">
        <v>2</v>
      </c>
    </row>
    <row r="3" spans="1:12" s="2" customFormat="1" ht="22.5" customHeight="1" x14ac:dyDescent="0.25">
      <c r="A3" s="17" t="str">
        <f>'2024 Calculator'!D3</f>
        <v>Hometown Hearos Donation</v>
      </c>
      <c r="B3" s="114">
        <f>'2024 Calculator'!E3</f>
        <v>30</v>
      </c>
      <c r="C3" s="18"/>
      <c r="D3" s="19"/>
      <c r="E3" s="19"/>
      <c r="F3" s="19"/>
      <c r="G3" s="148"/>
      <c r="H3" s="18">
        <f>SUM(C3:G3)</f>
        <v>0</v>
      </c>
      <c r="I3" s="19"/>
      <c r="J3" s="19"/>
      <c r="K3" s="38">
        <f t="shared" ref="K3:K17" si="0">H3-I3+J3</f>
        <v>0</v>
      </c>
      <c r="L3" s="99">
        <f t="shared" ref="L3:L17" si="1">SUM(B3*K3)</f>
        <v>0</v>
      </c>
    </row>
    <row r="4" spans="1:12" s="2" customFormat="1" ht="22.5" customHeight="1" x14ac:dyDescent="0.25">
      <c r="A4" s="17" t="str">
        <f>'2024 Calculator'!D4</f>
        <v>Hometown Hearos Donation</v>
      </c>
      <c r="B4" s="114">
        <f>'2024 Calculator'!E4</f>
        <v>5</v>
      </c>
      <c r="C4" s="18"/>
      <c r="D4" s="19"/>
      <c r="E4" s="19"/>
      <c r="F4" s="19"/>
      <c r="G4" s="148"/>
      <c r="H4" s="18">
        <f t="shared" ref="H4:H17" si="2">SUM(C4:G4)</f>
        <v>0</v>
      </c>
      <c r="I4" s="19"/>
      <c r="J4" s="19"/>
      <c r="K4" s="38">
        <f t="shared" si="0"/>
        <v>0</v>
      </c>
      <c r="L4" s="99">
        <f t="shared" si="1"/>
        <v>0</v>
      </c>
    </row>
    <row r="5" spans="1:12" ht="26.25" customHeight="1" x14ac:dyDescent="0.25">
      <c r="A5" s="17" t="str">
        <f>'2024 Calculator'!D5</f>
        <v>3-Pack Combo Box</v>
      </c>
      <c r="B5" s="114">
        <f>'2024 Calculator'!E5</f>
        <v>50</v>
      </c>
      <c r="C5" s="18"/>
      <c r="D5" s="19"/>
      <c r="E5" s="19"/>
      <c r="F5" s="19"/>
      <c r="G5" s="148"/>
      <c r="H5" s="18">
        <f t="shared" si="2"/>
        <v>0</v>
      </c>
      <c r="I5" s="19"/>
      <c r="J5" s="19"/>
      <c r="K5" s="38">
        <f t="shared" si="0"/>
        <v>0</v>
      </c>
      <c r="L5" s="99">
        <f t="shared" si="1"/>
        <v>0</v>
      </c>
    </row>
    <row r="6" spans="1:12" ht="26.25" customHeight="1" x14ac:dyDescent="0.25">
      <c r="A6" s="17" t="str">
        <f>'2024 Calculator'!D6</f>
        <v>White Chocolate Pretzels</v>
      </c>
      <c r="B6" s="114">
        <f>'2024 Calculator'!E6</f>
        <v>35</v>
      </c>
      <c r="C6" s="18"/>
      <c r="D6" s="19"/>
      <c r="E6" s="19"/>
      <c r="F6" s="19"/>
      <c r="G6" s="148"/>
      <c r="H6" s="18">
        <f t="shared" si="2"/>
        <v>0</v>
      </c>
      <c r="I6" s="19"/>
      <c r="J6" s="19"/>
      <c r="K6" s="38">
        <f t="shared" si="0"/>
        <v>0</v>
      </c>
      <c r="L6" s="99">
        <f t="shared" si="1"/>
        <v>0</v>
      </c>
    </row>
    <row r="7" spans="1:12" ht="26.25" customHeight="1" x14ac:dyDescent="0.25">
      <c r="A7" s="17" t="str">
        <f>'2024 Calculator'!D7</f>
        <v>Chocolate Drizzle Toffee</v>
      </c>
      <c r="B7" s="114">
        <f>'2024 Calculator'!E7</f>
        <v>35</v>
      </c>
      <c r="C7" s="18"/>
      <c r="D7" s="19"/>
      <c r="E7" s="19"/>
      <c r="F7" s="19"/>
      <c r="G7" s="148"/>
      <c r="H7" s="18">
        <f t="shared" si="2"/>
        <v>0</v>
      </c>
      <c r="I7" s="19"/>
      <c r="J7" s="19"/>
      <c r="K7" s="38">
        <f t="shared" si="0"/>
        <v>0</v>
      </c>
      <c r="L7" s="99">
        <f t="shared" si="1"/>
        <v>0</v>
      </c>
    </row>
    <row r="8" spans="1:12" ht="26.25" customHeight="1" x14ac:dyDescent="0.25">
      <c r="A8" s="17" t="str">
        <f>'2024 Calculator'!D8</f>
        <v>Micro Kettle</v>
      </c>
      <c r="B8" s="114">
        <f>'2024 Calculator'!E8</f>
        <v>25</v>
      </c>
      <c r="C8" s="18"/>
      <c r="D8" s="19"/>
      <c r="E8" s="19"/>
      <c r="F8" s="19"/>
      <c r="G8" s="148"/>
      <c r="H8" s="18">
        <f t="shared" si="2"/>
        <v>0</v>
      </c>
      <c r="I8" s="19"/>
      <c r="J8" s="19"/>
      <c r="K8" s="38">
        <f t="shared" si="0"/>
        <v>0</v>
      </c>
      <c r="L8" s="99">
        <f t="shared" si="1"/>
        <v>0</v>
      </c>
    </row>
    <row r="9" spans="1:12" ht="26.25" customHeight="1" x14ac:dyDescent="0.25">
      <c r="A9" s="17" t="str">
        <f>'2024 Calculator'!D9</f>
        <v>Micro Butter</v>
      </c>
      <c r="B9" s="114">
        <f>'2024 Calculator'!E9</f>
        <v>25</v>
      </c>
      <c r="C9" s="18"/>
      <c r="D9" s="19"/>
      <c r="E9" s="19"/>
      <c r="F9" s="19"/>
      <c r="G9" s="148"/>
      <c r="H9" s="18">
        <f t="shared" si="2"/>
        <v>0</v>
      </c>
      <c r="I9" s="19"/>
      <c r="J9" s="19"/>
      <c r="K9" s="38">
        <f t="shared" si="0"/>
        <v>0</v>
      </c>
      <c r="L9" s="99">
        <f t="shared" si="1"/>
        <v>0</v>
      </c>
    </row>
    <row r="10" spans="1:12" ht="26.25" customHeight="1" x14ac:dyDescent="0.25">
      <c r="A10" s="17" t="str">
        <f>'2024 Calculator'!D10</f>
        <v>Salted Caramel</v>
      </c>
      <c r="B10" s="114">
        <f>'2024 Calculator'!E10</f>
        <v>25</v>
      </c>
      <c r="C10" s="18"/>
      <c r="D10" s="19"/>
      <c r="E10" s="19"/>
      <c r="F10" s="19"/>
      <c r="G10" s="148"/>
      <c r="H10" s="18">
        <f t="shared" si="2"/>
        <v>0</v>
      </c>
      <c r="I10" s="19"/>
      <c r="J10" s="19"/>
      <c r="K10" s="38">
        <f t="shared" si="0"/>
        <v>0</v>
      </c>
      <c r="L10" s="99">
        <f t="shared" si="1"/>
        <v>0</v>
      </c>
    </row>
    <row r="11" spans="1:12" ht="26.25" customHeight="1" x14ac:dyDescent="0.25">
      <c r="A11" s="17" t="str">
        <f>'2024 Calculator'!D11</f>
        <v>Savory Cheddar</v>
      </c>
      <c r="B11" s="114">
        <f>'2024 Calculator'!E11</f>
        <v>20</v>
      </c>
      <c r="C11" s="18"/>
      <c r="D11" s="19"/>
      <c r="E11" s="19"/>
      <c r="F11" s="19"/>
      <c r="G11" s="148"/>
      <c r="H11" s="18">
        <f t="shared" si="2"/>
        <v>0</v>
      </c>
      <c r="I11" s="19"/>
      <c r="J11" s="19"/>
      <c r="K11" s="38">
        <f t="shared" si="0"/>
        <v>0</v>
      </c>
      <c r="L11" s="99">
        <f t="shared" si="1"/>
        <v>0</v>
      </c>
    </row>
    <row r="12" spans="1:12" ht="26.25" customHeight="1" x14ac:dyDescent="0.25">
      <c r="A12" s="17" t="str">
        <f>'2024 Calculator'!D12</f>
        <v>Popping Corn</v>
      </c>
      <c r="B12" s="114">
        <f>'2024 Calculator'!E12</f>
        <v>17</v>
      </c>
      <c r="C12" s="18"/>
      <c r="D12" s="19"/>
      <c r="E12" s="19"/>
      <c r="F12" s="19"/>
      <c r="G12" s="148"/>
      <c r="H12" s="18">
        <f t="shared" si="2"/>
        <v>0</v>
      </c>
      <c r="I12" s="19"/>
      <c r="J12" s="19"/>
      <c r="K12" s="38">
        <f t="shared" si="0"/>
        <v>0</v>
      </c>
      <c r="L12" s="99">
        <f t="shared" si="1"/>
        <v>0</v>
      </c>
    </row>
    <row r="13" spans="1:12" ht="26.25" customHeight="1" x14ac:dyDescent="0.25">
      <c r="A13" s="17" t="str">
        <f>'2024 Calculator'!D13</f>
        <v>Caramel Corn</v>
      </c>
      <c r="B13" s="114">
        <f>'2024 Calculator'!E13</f>
        <v>12</v>
      </c>
      <c r="C13" s="18"/>
      <c r="D13" s="19"/>
      <c r="E13" s="19"/>
      <c r="F13" s="19"/>
      <c r="G13" s="148"/>
      <c r="H13" s="18">
        <f t="shared" si="2"/>
        <v>0</v>
      </c>
      <c r="I13" s="19"/>
      <c r="J13" s="19"/>
      <c r="K13" s="38">
        <f t="shared" si="0"/>
        <v>0</v>
      </c>
      <c r="L13" s="99">
        <f t="shared" si="1"/>
        <v>0</v>
      </c>
    </row>
    <row r="14" spans="1:12" ht="26.25" customHeight="1" x14ac:dyDescent="0.25">
      <c r="A14" s="17" t="str">
        <f>'2024 Calculator'!D14</f>
        <v>Salted Caramel Ceddar Mix</v>
      </c>
      <c r="B14" s="114">
        <f>'2024 Calculator'!E14</f>
        <v>17</v>
      </c>
      <c r="C14" s="18"/>
      <c r="D14" s="19"/>
      <c r="E14" s="19"/>
      <c r="F14" s="19"/>
      <c r="G14" s="148"/>
      <c r="H14" s="18">
        <f t="shared" si="2"/>
        <v>0</v>
      </c>
      <c r="I14" s="19"/>
      <c r="J14" s="19"/>
      <c r="K14" s="38">
        <f t="shared" si="0"/>
        <v>0</v>
      </c>
      <c r="L14" s="99">
        <f t="shared" si="1"/>
        <v>0</v>
      </c>
    </row>
    <row r="15" spans="1:12" ht="26.25" customHeight="1" x14ac:dyDescent="0.25">
      <c r="A15" s="17"/>
      <c r="B15" s="114"/>
      <c r="C15" s="18"/>
      <c r="D15" s="19"/>
      <c r="E15" s="19"/>
      <c r="F15" s="19"/>
      <c r="G15" s="148"/>
      <c r="H15" s="18">
        <f t="shared" si="2"/>
        <v>0</v>
      </c>
      <c r="I15" s="19"/>
      <c r="J15" s="19"/>
      <c r="K15" s="38">
        <f t="shared" si="0"/>
        <v>0</v>
      </c>
      <c r="L15" s="99">
        <f t="shared" si="1"/>
        <v>0</v>
      </c>
    </row>
    <row r="16" spans="1:12" ht="26.25" customHeight="1" x14ac:dyDescent="0.25">
      <c r="A16" s="17"/>
      <c r="B16" s="114"/>
      <c r="C16" s="18"/>
      <c r="D16" s="19"/>
      <c r="E16" s="19"/>
      <c r="F16" s="19"/>
      <c r="G16" s="148"/>
      <c r="H16" s="18">
        <f t="shared" si="2"/>
        <v>0</v>
      </c>
      <c r="I16" s="19"/>
      <c r="J16" s="19"/>
      <c r="K16" s="38">
        <f t="shared" si="0"/>
        <v>0</v>
      </c>
      <c r="L16" s="99">
        <f t="shared" si="1"/>
        <v>0</v>
      </c>
    </row>
    <row r="17" spans="1:12" ht="26.25" customHeight="1" x14ac:dyDescent="0.25">
      <c r="A17" s="17"/>
      <c r="B17" s="114"/>
      <c r="C17" s="18"/>
      <c r="D17" s="19"/>
      <c r="E17" s="19"/>
      <c r="F17" s="19"/>
      <c r="G17" s="148"/>
      <c r="H17" s="18">
        <f t="shared" si="2"/>
        <v>0</v>
      </c>
      <c r="I17" s="19"/>
      <c r="J17" s="19"/>
      <c r="K17" s="38">
        <f t="shared" si="0"/>
        <v>0</v>
      </c>
      <c r="L17" s="99">
        <f t="shared" si="1"/>
        <v>0</v>
      </c>
    </row>
    <row r="18" spans="1:12" ht="26.25" customHeight="1" x14ac:dyDescent="0.25">
      <c r="A18" s="17"/>
      <c r="B18" s="114"/>
      <c r="C18" s="18"/>
      <c r="D18" s="19"/>
      <c r="E18" s="19"/>
      <c r="F18" s="19"/>
      <c r="G18" s="148"/>
      <c r="H18" s="18"/>
      <c r="I18" s="19"/>
      <c r="J18" s="19"/>
      <c r="K18" s="38">
        <f>H18-I18+J18</f>
        <v>0</v>
      </c>
      <c r="L18" s="99">
        <f>SUM(B18*K18)</f>
        <v>0</v>
      </c>
    </row>
    <row r="19" spans="1:12" ht="26.25" customHeight="1" x14ac:dyDescent="0.25">
      <c r="A19" s="17"/>
      <c r="B19" s="114"/>
      <c r="C19" s="18"/>
      <c r="D19" s="19"/>
      <c r="E19" s="19"/>
      <c r="F19" s="19"/>
      <c r="G19" s="148"/>
      <c r="H19" s="18"/>
      <c r="I19" s="19"/>
      <c r="J19" s="19"/>
      <c r="K19" s="38">
        <f>H19-I19+J19</f>
        <v>0</v>
      </c>
      <c r="L19" s="99">
        <f>SUM(B19*K19)</f>
        <v>0</v>
      </c>
    </row>
    <row r="20" spans="1:12" ht="30" customHeight="1" x14ac:dyDescent="0.25">
      <c r="A20" s="169" t="s">
        <v>163</v>
      </c>
      <c r="B20" s="316"/>
      <c r="C20" s="316"/>
      <c r="D20" s="316"/>
      <c r="E20" s="316"/>
      <c r="F20" s="316"/>
      <c r="G20" s="316"/>
      <c r="H20" s="63"/>
      <c r="I20" s="63" t="s">
        <v>44</v>
      </c>
      <c r="J20" s="64"/>
      <c r="K20" s="55" t="s">
        <v>7</v>
      </c>
      <c r="L20" s="144">
        <f>SUM(L3:L19)</f>
        <v>0</v>
      </c>
    </row>
    <row r="21" spans="1:12" ht="24.95" customHeight="1" x14ac:dyDescent="0.25">
      <c r="A21" s="123" t="s">
        <v>4</v>
      </c>
      <c r="B21" s="323"/>
      <c r="C21" s="323"/>
      <c r="D21" s="323"/>
      <c r="E21" s="323"/>
      <c r="F21" s="323"/>
      <c r="G21" s="323"/>
      <c r="H21"/>
      <c r="K21" s="34" t="s">
        <v>94</v>
      </c>
      <c r="L21" s="32"/>
    </row>
    <row r="22" spans="1:12" ht="24.95" customHeight="1" x14ac:dyDescent="0.25">
      <c r="A22" s="54" t="s">
        <v>6</v>
      </c>
      <c r="B22" s="3"/>
      <c r="C22" s="53"/>
      <c r="D22" s="53"/>
      <c r="E22" s="53"/>
      <c r="F22" s="53"/>
      <c r="G22"/>
      <c r="I22" s="1"/>
      <c r="J22" s="1"/>
      <c r="K22" s="34" t="s">
        <v>70</v>
      </c>
      <c r="L22" s="155"/>
    </row>
    <row r="23" spans="1:12" ht="24.95" customHeight="1" x14ac:dyDescent="0.2">
      <c r="A23" s="11"/>
      <c r="B23" s="319"/>
      <c r="C23" s="319"/>
      <c r="D23" s="319"/>
      <c r="E23" s="319"/>
      <c r="F23" s="319"/>
      <c r="G23" s="319"/>
      <c r="H23" s="11"/>
      <c r="I23" s="1"/>
      <c r="J23" s="1"/>
      <c r="K23" s="34" t="s">
        <v>18</v>
      </c>
      <c r="L23" s="32">
        <f>J20+L20-L21-L22</f>
        <v>0</v>
      </c>
    </row>
    <row r="24" spans="1:12" ht="24.95" customHeight="1" x14ac:dyDescent="0.2">
      <c r="I24" s="321" t="s">
        <v>79</v>
      </c>
      <c r="J24" s="321"/>
      <c r="K24" s="321"/>
      <c r="L24" s="32">
        <f>(L20*0.34)+J20</f>
        <v>0</v>
      </c>
    </row>
    <row r="25" spans="1:12" ht="24.95" customHeight="1" x14ac:dyDescent="0.25">
      <c r="A25" s="138" t="s">
        <v>67</v>
      </c>
      <c r="B25" s="170" t="s">
        <v>101</v>
      </c>
      <c r="C25"/>
      <c r="D25"/>
      <c r="E25"/>
      <c r="F25"/>
      <c r="G25"/>
      <c r="H25"/>
    </row>
    <row r="26" spans="1:12" ht="24.95" customHeight="1" x14ac:dyDescent="0.25">
      <c r="A26" s="122"/>
      <c r="C26"/>
      <c r="D26"/>
      <c r="E26"/>
      <c r="F26"/>
      <c r="G26"/>
      <c r="H26"/>
    </row>
    <row r="27" spans="1:12" ht="24.95" customHeight="1" x14ac:dyDescent="0.25">
      <c r="A27" s="122"/>
      <c r="C27"/>
      <c r="D27"/>
      <c r="E27"/>
      <c r="F27"/>
      <c r="G27"/>
      <c r="H27"/>
    </row>
    <row r="28" spans="1:12" ht="24.95" customHeight="1" x14ac:dyDescent="0.25">
      <c r="A28" s="122"/>
      <c r="C28"/>
      <c r="D28"/>
      <c r="E28"/>
      <c r="F28"/>
      <c r="G28"/>
      <c r="H28"/>
    </row>
    <row r="29" spans="1:12" ht="24.95" customHeight="1" x14ac:dyDescent="0.25">
      <c r="A29" s="122"/>
      <c r="C29"/>
      <c r="D29"/>
      <c r="E29"/>
      <c r="F29"/>
      <c r="G29"/>
      <c r="H29"/>
    </row>
    <row r="30" spans="1:12" ht="24.95" customHeight="1" x14ac:dyDescent="0.25">
      <c r="A30" s="122" t="s">
        <v>102</v>
      </c>
      <c r="B30">
        <f>SUM(B26:B29)</f>
        <v>0</v>
      </c>
    </row>
    <row r="31" spans="1:12" ht="24.95" customHeight="1" x14ac:dyDescent="0.2">
      <c r="A31"/>
      <c r="C31"/>
      <c r="D31"/>
      <c r="E31"/>
      <c r="F31"/>
      <c r="G31"/>
      <c r="H31"/>
    </row>
  </sheetData>
  <mergeCells count="5">
    <mergeCell ref="A1:L1"/>
    <mergeCell ref="B21:G21"/>
    <mergeCell ref="B23:G23"/>
    <mergeCell ref="I24:K24"/>
    <mergeCell ref="B20:G20"/>
  </mergeCells>
  <printOptions horizontalCentered="1" verticalCentered="1"/>
  <pageMargins left="0" right="0" top="0.23" bottom="0.24" header="0.5" footer="0.5"/>
  <pageSetup orientation="portrait"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2"/>
  <dimension ref="A1:L31"/>
  <sheetViews>
    <sheetView zoomScale="75" zoomScaleNormal="75" workbookViewId="0">
      <selection sqref="A1:L1"/>
    </sheetView>
  </sheetViews>
  <sheetFormatPr defaultRowHeight="14.25" x14ac:dyDescent="0.2"/>
  <cols>
    <col min="1" max="1" width="23.85546875" style="4" customWidth="1"/>
    <col min="2" max="2" width="8.140625" customWidth="1"/>
    <col min="3" max="8" width="7.28515625" style="1" customWidth="1"/>
    <col min="9" max="9" width="8.42578125" customWidth="1"/>
    <col min="10" max="10" width="9.85546875" bestFit="1" customWidth="1"/>
    <col min="12" max="12" width="14" customWidth="1"/>
  </cols>
  <sheetData>
    <row r="1" spans="1:12" ht="46.5" customHeight="1" x14ac:dyDescent="0.45">
      <c r="A1" s="315" t="s">
        <v>95</v>
      </c>
      <c r="B1" s="315"/>
      <c r="C1" s="315"/>
      <c r="D1" s="315"/>
      <c r="E1" s="315"/>
      <c r="F1" s="315"/>
      <c r="G1" s="315"/>
      <c r="H1" s="315"/>
      <c r="I1" s="315"/>
      <c r="J1" s="315"/>
      <c r="K1" s="315"/>
      <c r="L1" s="315"/>
    </row>
    <row r="2" spans="1:12" ht="47.25" x14ac:dyDescent="0.25">
      <c r="A2" s="13" t="s">
        <v>0</v>
      </c>
      <c r="B2" s="52" t="s">
        <v>1</v>
      </c>
      <c r="C2" s="9" t="s">
        <v>26</v>
      </c>
      <c r="D2" s="19" t="s">
        <v>17</v>
      </c>
      <c r="E2" s="19" t="s">
        <v>17</v>
      </c>
      <c r="F2" s="19" t="s">
        <v>17</v>
      </c>
      <c r="G2" s="148" t="s">
        <v>17</v>
      </c>
      <c r="H2" s="9" t="s">
        <v>27</v>
      </c>
      <c r="I2" s="8" t="s">
        <v>28</v>
      </c>
      <c r="J2" s="8" t="s">
        <v>24</v>
      </c>
      <c r="K2" s="37" t="s">
        <v>13</v>
      </c>
      <c r="L2" s="8" t="s">
        <v>2</v>
      </c>
    </row>
    <row r="3" spans="1:12" s="2" customFormat="1" ht="22.5" customHeight="1" x14ac:dyDescent="0.25">
      <c r="A3" s="17" t="str">
        <f>'2024 Calculator'!D3</f>
        <v>Hometown Hearos Donation</v>
      </c>
      <c r="B3" s="114">
        <f>'2024 Calculator'!E3</f>
        <v>30</v>
      </c>
      <c r="C3" s="18"/>
      <c r="D3" s="19"/>
      <c r="E3" s="19"/>
      <c r="F3" s="19"/>
      <c r="G3" s="148"/>
      <c r="H3" s="18">
        <f>SUM(C3:G3)</f>
        <v>0</v>
      </c>
      <c r="I3" s="19"/>
      <c r="J3" s="19"/>
      <c r="K3" s="38">
        <f t="shared" ref="K3:K17" si="0">H3-I3+J3</f>
        <v>0</v>
      </c>
      <c r="L3" s="99">
        <f t="shared" ref="L3:L17" si="1">SUM(B3*K3)</f>
        <v>0</v>
      </c>
    </row>
    <row r="4" spans="1:12" s="2" customFormat="1" ht="22.5" customHeight="1" x14ac:dyDescent="0.25">
      <c r="A4" s="17" t="str">
        <f>'2024 Calculator'!D4</f>
        <v>Hometown Hearos Donation</v>
      </c>
      <c r="B4" s="114">
        <f>'2024 Calculator'!E4</f>
        <v>5</v>
      </c>
      <c r="C4" s="18"/>
      <c r="D4" s="19"/>
      <c r="E4" s="19"/>
      <c r="F4" s="19"/>
      <c r="G4" s="148"/>
      <c r="H4" s="18">
        <f t="shared" ref="H4:H17" si="2">SUM(C4:G4)</f>
        <v>0</v>
      </c>
      <c r="I4" s="19"/>
      <c r="J4" s="19"/>
      <c r="K4" s="38">
        <f t="shared" si="0"/>
        <v>0</v>
      </c>
      <c r="L4" s="99">
        <f t="shared" si="1"/>
        <v>0</v>
      </c>
    </row>
    <row r="5" spans="1:12" ht="26.25" customHeight="1" x14ac:dyDescent="0.25">
      <c r="A5" s="17" t="str">
        <f>'2024 Calculator'!D5</f>
        <v>3-Pack Combo Box</v>
      </c>
      <c r="B5" s="114">
        <f>'2024 Calculator'!E5</f>
        <v>50</v>
      </c>
      <c r="C5" s="18"/>
      <c r="D5" s="19"/>
      <c r="E5" s="19"/>
      <c r="F5" s="19"/>
      <c r="G5" s="148"/>
      <c r="H5" s="18">
        <f t="shared" si="2"/>
        <v>0</v>
      </c>
      <c r="I5" s="19"/>
      <c r="J5" s="19"/>
      <c r="K5" s="38">
        <f t="shared" si="0"/>
        <v>0</v>
      </c>
      <c r="L5" s="99">
        <f t="shared" si="1"/>
        <v>0</v>
      </c>
    </row>
    <row r="6" spans="1:12" ht="26.25" customHeight="1" x14ac:dyDescent="0.25">
      <c r="A6" s="17" t="str">
        <f>'2024 Calculator'!D6</f>
        <v>White Chocolate Pretzels</v>
      </c>
      <c r="B6" s="114">
        <f>'2024 Calculator'!E6</f>
        <v>35</v>
      </c>
      <c r="C6" s="18"/>
      <c r="D6" s="19"/>
      <c r="E6" s="19"/>
      <c r="F6" s="19"/>
      <c r="G6" s="148"/>
      <c r="H6" s="18">
        <f t="shared" si="2"/>
        <v>0</v>
      </c>
      <c r="I6" s="19"/>
      <c r="J6" s="19"/>
      <c r="K6" s="38">
        <f t="shared" si="0"/>
        <v>0</v>
      </c>
      <c r="L6" s="99">
        <f t="shared" si="1"/>
        <v>0</v>
      </c>
    </row>
    <row r="7" spans="1:12" ht="26.25" customHeight="1" x14ac:dyDescent="0.25">
      <c r="A7" s="17" t="str">
        <f>'2024 Calculator'!D7</f>
        <v>Chocolate Drizzle Toffee</v>
      </c>
      <c r="B7" s="114">
        <f>'2024 Calculator'!E7</f>
        <v>35</v>
      </c>
      <c r="C7" s="18"/>
      <c r="D7" s="19"/>
      <c r="E7" s="19"/>
      <c r="F7" s="19"/>
      <c r="G7" s="148"/>
      <c r="H7" s="18">
        <f t="shared" si="2"/>
        <v>0</v>
      </c>
      <c r="I7" s="19"/>
      <c r="J7" s="19"/>
      <c r="K7" s="38">
        <f t="shared" si="0"/>
        <v>0</v>
      </c>
      <c r="L7" s="99">
        <f t="shared" si="1"/>
        <v>0</v>
      </c>
    </row>
    <row r="8" spans="1:12" ht="26.25" customHeight="1" x14ac:dyDescent="0.25">
      <c r="A8" s="17" t="str">
        <f>'2024 Calculator'!D8</f>
        <v>Micro Kettle</v>
      </c>
      <c r="B8" s="114">
        <f>'2024 Calculator'!E8</f>
        <v>25</v>
      </c>
      <c r="C8" s="18"/>
      <c r="D8" s="19"/>
      <c r="E8" s="19"/>
      <c r="F8" s="19"/>
      <c r="G8" s="148"/>
      <c r="H8" s="18">
        <f t="shared" si="2"/>
        <v>0</v>
      </c>
      <c r="I8" s="19"/>
      <c r="J8" s="19"/>
      <c r="K8" s="38">
        <f t="shared" si="0"/>
        <v>0</v>
      </c>
      <c r="L8" s="99">
        <f t="shared" si="1"/>
        <v>0</v>
      </c>
    </row>
    <row r="9" spans="1:12" ht="26.25" customHeight="1" x14ac:dyDescent="0.25">
      <c r="A9" s="17" t="str">
        <f>'2024 Calculator'!D9</f>
        <v>Micro Butter</v>
      </c>
      <c r="B9" s="114">
        <f>'2024 Calculator'!E9</f>
        <v>25</v>
      </c>
      <c r="C9" s="18"/>
      <c r="D9" s="19"/>
      <c r="E9" s="19"/>
      <c r="F9" s="19"/>
      <c r="G9" s="148"/>
      <c r="H9" s="18">
        <f t="shared" si="2"/>
        <v>0</v>
      </c>
      <c r="I9" s="19"/>
      <c r="J9" s="19"/>
      <c r="K9" s="38">
        <f t="shared" si="0"/>
        <v>0</v>
      </c>
      <c r="L9" s="99">
        <f t="shared" si="1"/>
        <v>0</v>
      </c>
    </row>
    <row r="10" spans="1:12" ht="26.25" customHeight="1" x14ac:dyDescent="0.25">
      <c r="A10" s="17" t="str">
        <f>'2024 Calculator'!D10</f>
        <v>Salted Caramel</v>
      </c>
      <c r="B10" s="114">
        <f>'2024 Calculator'!E10</f>
        <v>25</v>
      </c>
      <c r="C10" s="18"/>
      <c r="D10" s="19"/>
      <c r="E10" s="19"/>
      <c r="F10" s="19"/>
      <c r="G10" s="148"/>
      <c r="H10" s="18">
        <f t="shared" si="2"/>
        <v>0</v>
      </c>
      <c r="I10" s="19"/>
      <c r="J10" s="19"/>
      <c r="K10" s="38">
        <f t="shared" si="0"/>
        <v>0</v>
      </c>
      <c r="L10" s="99">
        <f t="shared" si="1"/>
        <v>0</v>
      </c>
    </row>
    <row r="11" spans="1:12" ht="26.25" customHeight="1" x14ac:dyDescent="0.25">
      <c r="A11" s="17" t="str">
        <f>'2024 Calculator'!D11</f>
        <v>Savory Cheddar</v>
      </c>
      <c r="B11" s="114">
        <f>'2024 Calculator'!E11</f>
        <v>20</v>
      </c>
      <c r="C11" s="18"/>
      <c r="D11" s="19"/>
      <c r="E11" s="19"/>
      <c r="F11" s="19"/>
      <c r="G11" s="148"/>
      <c r="H11" s="18">
        <f t="shared" si="2"/>
        <v>0</v>
      </c>
      <c r="I11" s="19"/>
      <c r="J11" s="19"/>
      <c r="K11" s="38">
        <f t="shared" si="0"/>
        <v>0</v>
      </c>
      <c r="L11" s="99">
        <f t="shared" si="1"/>
        <v>0</v>
      </c>
    </row>
    <row r="12" spans="1:12" ht="26.25" customHeight="1" x14ac:dyDescent="0.25">
      <c r="A12" s="17" t="str">
        <f>'2024 Calculator'!D12</f>
        <v>Popping Corn</v>
      </c>
      <c r="B12" s="114">
        <f>'2024 Calculator'!E12</f>
        <v>17</v>
      </c>
      <c r="C12" s="18"/>
      <c r="D12" s="19"/>
      <c r="E12" s="19"/>
      <c r="F12" s="19"/>
      <c r="G12" s="148"/>
      <c r="H12" s="18">
        <f t="shared" si="2"/>
        <v>0</v>
      </c>
      <c r="I12" s="19"/>
      <c r="J12" s="19"/>
      <c r="K12" s="38">
        <f t="shared" si="0"/>
        <v>0</v>
      </c>
      <c r="L12" s="99">
        <f t="shared" si="1"/>
        <v>0</v>
      </c>
    </row>
    <row r="13" spans="1:12" ht="26.25" customHeight="1" x14ac:dyDescent="0.25">
      <c r="A13" s="17" t="str">
        <f>'2024 Calculator'!D13</f>
        <v>Caramel Corn</v>
      </c>
      <c r="B13" s="114">
        <f>'2024 Calculator'!E13</f>
        <v>12</v>
      </c>
      <c r="C13" s="18"/>
      <c r="D13" s="19"/>
      <c r="E13" s="19"/>
      <c r="F13" s="19"/>
      <c r="G13" s="148"/>
      <c r="H13" s="18">
        <f t="shared" si="2"/>
        <v>0</v>
      </c>
      <c r="I13" s="19"/>
      <c r="J13" s="19"/>
      <c r="K13" s="38">
        <f t="shared" si="0"/>
        <v>0</v>
      </c>
      <c r="L13" s="99">
        <f t="shared" si="1"/>
        <v>0</v>
      </c>
    </row>
    <row r="14" spans="1:12" ht="26.25" customHeight="1" x14ac:dyDescent="0.25">
      <c r="A14" s="17" t="str">
        <f>'2024 Calculator'!D14</f>
        <v>Salted Caramel Ceddar Mix</v>
      </c>
      <c r="B14" s="114">
        <f>'2024 Calculator'!E14</f>
        <v>17</v>
      </c>
      <c r="C14" s="18"/>
      <c r="D14" s="19"/>
      <c r="E14" s="19"/>
      <c r="F14" s="19"/>
      <c r="G14" s="148"/>
      <c r="H14" s="18">
        <f t="shared" si="2"/>
        <v>0</v>
      </c>
      <c r="I14" s="19"/>
      <c r="J14" s="19"/>
      <c r="K14" s="38">
        <f t="shared" si="0"/>
        <v>0</v>
      </c>
      <c r="L14" s="99">
        <f t="shared" si="1"/>
        <v>0</v>
      </c>
    </row>
    <row r="15" spans="1:12" ht="26.25" customHeight="1" x14ac:dyDescent="0.25">
      <c r="A15" s="17"/>
      <c r="B15" s="114"/>
      <c r="C15" s="18"/>
      <c r="D15" s="19"/>
      <c r="E15" s="19"/>
      <c r="F15" s="19"/>
      <c r="G15" s="148"/>
      <c r="H15" s="18">
        <f t="shared" si="2"/>
        <v>0</v>
      </c>
      <c r="I15" s="19"/>
      <c r="J15" s="19"/>
      <c r="K15" s="38">
        <f t="shared" si="0"/>
        <v>0</v>
      </c>
      <c r="L15" s="99">
        <f t="shared" si="1"/>
        <v>0</v>
      </c>
    </row>
    <row r="16" spans="1:12" ht="26.25" customHeight="1" x14ac:dyDescent="0.25">
      <c r="A16" s="17"/>
      <c r="B16" s="114"/>
      <c r="C16" s="18"/>
      <c r="D16" s="19"/>
      <c r="E16" s="19"/>
      <c r="F16" s="19"/>
      <c r="G16" s="148"/>
      <c r="H16" s="18">
        <f t="shared" si="2"/>
        <v>0</v>
      </c>
      <c r="I16" s="19"/>
      <c r="J16" s="19"/>
      <c r="K16" s="38">
        <f t="shared" si="0"/>
        <v>0</v>
      </c>
      <c r="L16" s="99">
        <f t="shared" si="1"/>
        <v>0</v>
      </c>
    </row>
    <row r="17" spans="1:12" ht="26.25" customHeight="1" x14ac:dyDescent="0.25">
      <c r="A17" s="17"/>
      <c r="B17" s="114"/>
      <c r="C17" s="18"/>
      <c r="D17" s="19"/>
      <c r="E17" s="19"/>
      <c r="F17" s="19"/>
      <c r="G17" s="148"/>
      <c r="H17" s="18">
        <f t="shared" si="2"/>
        <v>0</v>
      </c>
      <c r="I17" s="19"/>
      <c r="J17" s="19"/>
      <c r="K17" s="38">
        <f t="shared" si="0"/>
        <v>0</v>
      </c>
      <c r="L17" s="99">
        <f t="shared" si="1"/>
        <v>0</v>
      </c>
    </row>
    <row r="18" spans="1:12" ht="26.25" customHeight="1" x14ac:dyDescent="0.25">
      <c r="A18" s="17"/>
      <c r="B18" s="114"/>
      <c r="C18" s="18"/>
      <c r="D18" s="19"/>
      <c r="E18" s="19"/>
      <c r="F18" s="19"/>
      <c r="G18" s="148"/>
      <c r="H18" s="18"/>
      <c r="I18" s="19"/>
      <c r="J18" s="19"/>
      <c r="K18" s="38">
        <f>H18-I18+J18</f>
        <v>0</v>
      </c>
      <c r="L18" s="99">
        <f>SUM(B18*K18)</f>
        <v>0</v>
      </c>
    </row>
    <row r="19" spans="1:12" ht="26.25" customHeight="1" x14ac:dyDescent="0.25">
      <c r="A19" s="17"/>
      <c r="B19" s="114"/>
      <c r="C19" s="18"/>
      <c r="D19" s="19"/>
      <c r="E19" s="19"/>
      <c r="F19" s="19"/>
      <c r="G19" s="148"/>
      <c r="H19" s="18"/>
      <c r="I19" s="19"/>
      <c r="J19" s="19"/>
      <c r="K19" s="38">
        <f>H19-I19+J19</f>
        <v>0</v>
      </c>
      <c r="L19" s="99">
        <f>SUM(B19*K19)</f>
        <v>0</v>
      </c>
    </row>
    <row r="20" spans="1:12" ht="30" customHeight="1" x14ac:dyDescent="0.25">
      <c r="A20" s="169" t="s">
        <v>163</v>
      </c>
      <c r="B20" s="316"/>
      <c r="C20" s="316"/>
      <c r="D20" s="316"/>
      <c r="E20" s="316"/>
      <c r="F20" s="316"/>
      <c r="G20" s="316"/>
      <c r="H20" s="63"/>
      <c r="I20" s="63" t="s">
        <v>44</v>
      </c>
      <c r="J20" s="64"/>
      <c r="K20" s="55" t="s">
        <v>7</v>
      </c>
      <c r="L20" s="144">
        <f>SUM(L3:L19)</f>
        <v>0</v>
      </c>
    </row>
    <row r="21" spans="1:12" ht="24.95" customHeight="1" x14ac:dyDescent="0.25">
      <c r="A21" s="123" t="s">
        <v>4</v>
      </c>
      <c r="B21" s="323"/>
      <c r="C21" s="323"/>
      <c r="D21" s="323"/>
      <c r="E21" s="323"/>
      <c r="F21" s="323"/>
      <c r="G21" s="323"/>
      <c r="H21"/>
      <c r="K21" s="34" t="s">
        <v>94</v>
      </c>
      <c r="L21" s="32"/>
    </row>
    <row r="22" spans="1:12" ht="24.95" customHeight="1" x14ac:dyDescent="0.25">
      <c r="A22" s="54" t="s">
        <v>6</v>
      </c>
      <c r="B22" s="3"/>
      <c r="C22" s="53"/>
      <c r="D22" s="53"/>
      <c r="E22" s="53"/>
      <c r="F22" s="53"/>
      <c r="G22"/>
      <c r="I22" s="1"/>
      <c r="J22" s="1"/>
      <c r="K22" s="34" t="s">
        <v>70</v>
      </c>
      <c r="L22" s="155"/>
    </row>
    <row r="23" spans="1:12" ht="24.95" customHeight="1" x14ac:dyDescent="0.2">
      <c r="A23" s="11"/>
      <c r="B23" s="319"/>
      <c r="C23" s="319"/>
      <c r="D23" s="319"/>
      <c r="E23" s="319"/>
      <c r="F23" s="319"/>
      <c r="G23" s="319"/>
      <c r="H23" s="11"/>
      <c r="I23" s="1"/>
      <c r="J23" s="1"/>
      <c r="K23" s="34" t="s">
        <v>18</v>
      </c>
      <c r="L23" s="32">
        <f>J20+L20-L21-L22</f>
        <v>0</v>
      </c>
    </row>
    <row r="24" spans="1:12" ht="24.95" customHeight="1" x14ac:dyDescent="0.2">
      <c r="I24" s="321" t="s">
        <v>79</v>
      </c>
      <c r="J24" s="321"/>
      <c r="K24" s="321"/>
      <c r="L24" s="32">
        <f>(L20*0.34)+J20</f>
        <v>0</v>
      </c>
    </row>
    <row r="25" spans="1:12" ht="24.95" customHeight="1" x14ac:dyDescent="0.25">
      <c r="A25" s="138" t="s">
        <v>67</v>
      </c>
      <c r="B25" s="170" t="s">
        <v>101</v>
      </c>
      <c r="C25"/>
      <c r="D25"/>
      <c r="E25"/>
      <c r="F25"/>
      <c r="G25"/>
      <c r="H25"/>
    </row>
    <row r="26" spans="1:12" ht="24.95" customHeight="1" x14ac:dyDescent="0.25">
      <c r="A26" s="122"/>
      <c r="C26"/>
      <c r="D26"/>
      <c r="E26"/>
      <c r="F26"/>
      <c r="G26"/>
      <c r="H26"/>
    </row>
    <row r="27" spans="1:12" ht="24.95" customHeight="1" x14ac:dyDescent="0.25">
      <c r="A27" s="122"/>
      <c r="C27"/>
      <c r="D27"/>
      <c r="E27"/>
      <c r="F27"/>
      <c r="G27"/>
      <c r="H27"/>
    </row>
    <row r="28" spans="1:12" ht="24.95" customHeight="1" x14ac:dyDescent="0.25">
      <c r="A28" s="122"/>
      <c r="C28"/>
      <c r="D28"/>
      <c r="E28"/>
      <c r="F28"/>
      <c r="G28"/>
      <c r="H28"/>
    </row>
    <row r="29" spans="1:12" ht="24.95" customHeight="1" x14ac:dyDescent="0.25">
      <c r="A29" s="122"/>
      <c r="C29"/>
      <c r="D29"/>
      <c r="E29"/>
      <c r="F29"/>
      <c r="G29"/>
      <c r="H29"/>
    </row>
    <row r="30" spans="1:12" ht="24.95" customHeight="1" x14ac:dyDescent="0.25">
      <c r="A30" s="122" t="s">
        <v>102</v>
      </c>
      <c r="B30">
        <f>SUM(B26:B29)</f>
        <v>0</v>
      </c>
    </row>
    <row r="31" spans="1:12" ht="12.75" x14ac:dyDescent="0.2">
      <c r="A31"/>
      <c r="C31"/>
      <c r="D31"/>
      <c r="E31"/>
      <c r="F31"/>
      <c r="G31"/>
      <c r="H31"/>
    </row>
  </sheetData>
  <mergeCells count="5">
    <mergeCell ref="A1:L1"/>
    <mergeCell ref="B21:G21"/>
    <mergeCell ref="B23:G23"/>
    <mergeCell ref="I24:K24"/>
    <mergeCell ref="B20:G20"/>
  </mergeCells>
  <printOptions horizontalCentered="1" verticalCentered="1"/>
  <pageMargins left="0" right="0" top="0.23" bottom="0.24" header="0.5" footer="0.5"/>
  <pageSetup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L31"/>
  <sheetViews>
    <sheetView topLeftCell="A3" zoomScale="75" zoomScaleNormal="75" zoomScaleSheetLayoutView="75" workbookViewId="0">
      <selection activeCell="A20" sqref="A20"/>
    </sheetView>
  </sheetViews>
  <sheetFormatPr defaultRowHeight="14.25" x14ac:dyDescent="0.2"/>
  <cols>
    <col min="1" max="1" width="23.85546875" style="4" customWidth="1"/>
    <col min="2" max="2" width="8.140625" customWidth="1"/>
    <col min="3" max="8" width="7.28515625" style="1" customWidth="1"/>
    <col min="9" max="9" width="8.42578125" customWidth="1"/>
    <col min="10" max="10" width="7.28515625" customWidth="1"/>
    <col min="12" max="12" width="14" customWidth="1"/>
  </cols>
  <sheetData>
    <row r="1" spans="1:12" ht="46.5" customHeight="1" x14ac:dyDescent="0.45">
      <c r="A1" s="315" t="s">
        <v>8</v>
      </c>
      <c r="B1" s="315"/>
      <c r="C1" s="315"/>
      <c r="D1" s="315"/>
      <c r="E1" s="315"/>
      <c r="F1" s="315"/>
      <c r="G1" s="315"/>
      <c r="H1" s="315"/>
      <c r="I1" s="315"/>
      <c r="J1" s="315"/>
      <c r="K1" s="315"/>
      <c r="L1" s="315"/>
    </row>
    <row r="2" spans="1:12" ht="47.25" x14ac:dyDescent="0.25">
      <c r="A2" s="13" t="s">
        <v>0</v>
      </c>
      <c r="B2" s="52" t="s">
        <v>1</v>
      </c>
      <c r="C2" s="9" t="s">
        <v>26</v>
      </c>
      <c r="D2" s="19" t="s">
        <v>17</v>
      </c>
      <c r="E2" s="19" t="s">
        <v>17</v>
      </c>
      <c r="F2" s="19" t="s">
        <v>17</v>
      </c>
      <c r="G2" s="148" t="s">
        <v>17</v>
      </c>
      <c r="H2" s="9" t="s">
        <v>27</v>
      </c>
      <c r="I2" s="8" t="s">
        <v>28</v>
      </c>
      <c r="J2" s="8" t="s">
        <v>24</v>
      </c>
      <c r="K2" s="37" t="s">
        <v>13</v>
      </c>
      <c r="L2" s="8" t="s">
        <v>2</v>
      </c>
    </row>
    <row r="3" spans="1:12" s="2" customFormat="1" ht="22.5" customHeight="1" x14ac:dyDescent="0.25">
      <c r="A3" s="17" t="str">
        <f>'2024 Calculator'!D3</f>
        <v>Hometown Hearos Donation</v>
      </c>
      <c r="B3" s="114">
        <f>'2024 Calculator'!E3</f>
        <v>30</v>
      </c>
      <c r="C3" s="18"/>
      <c r="D3" s="19"/>
      <c r="E3" s="19"/>
      <c r="F3" s="19"/>
      <c r="G3" s="148"/>
      <c r="H3" s="18">
        <f>SUM(C3:G3)</f>
        <v>0</v>
      </c>
      <c r="I3" s="19"/>
      <c r="J3" s="19"/>
      <c r="K3" s="38">
        <f t="shared" ref="K3:K17" si="0">H3-I3+J3</f>
        <v>0</v>
      </c>
      <c r="L3" s="99">
        <f t="shared" ref="L3:L17" si="1">SUM(B3*K3)</f>
        <v>0</v>
      </c>
    </row>
    <row r="4" spans="1:12" s="2" customFormat="1" ht="22.5" customHeight="1" x14ac:dyDescent="0.25">
      <c r="A4" s="17" t="str">
        <f>'2024 Calculator'!D4</f>
        <v>Hometown Hearos Donation</v>
      </c>
      <c r="B4" s="114">
        <f>'2024 Calculator'!E4</f>
        <v>5</v>
      </c>
      <c r="C4" s="18"/>
      <c r="D4" s="19"/>
      <c r="E4" s="19"/>
      <c r="F4" s="19"/>
      <c r="G4" s="148"/>
      <c r="H4" s="18">
        <f t="shared" ref="H4:H17" si="2">SUM(C4:G4)</f>
        <v>0</v>
      </c>
      <c r="I4" s="19"/>
      <c r="J4" s="19"/>
      <c r="K4" s="38">
        <f t="shared" si="0"/>
        <v>0</v>
      </c>
      <c r="L4" s="99">
        <f t="shared" si="1"/>
        <v>0</v>
      </c>
    </row>
    <row r="5" spans="1:12" ht="26.25" customHeight="1" x14ac:dyDescent="0.25">
      <c r="A5" s="17" t="str">
        <f>'2024 Calculator'!D5</f>
        <v>3-Pack Combo Box</v>
      </c>
      <c r="B5" s="114">
        <f>'2024 Calculator'!E5</f>
        <v>50</v>
      </c>
      <c r="C5" s="18"/>
      <c r="D5" s="19"/>
      <c r="E5" s="19"/>
      <c r="F5" s="19"/>
      <c r="G5" s="148"/>
      <c r="H5" s="18">
        <f t="shared" si="2"/>
        <v>0</v>
      </c>
      <c r="I5" s="19"/>
      <c r="J5" s="19"/>
      <c r="K5" s="38">
        <f t="shared" si="0"/>
        <v>0</v>
      </c>
      <c r="L5" s="99">
        <f t="shared" si="1"/>
        <v>0</v>
      </c>
    </row>
    <row r="6" spans="1:12" ht="26.25" customHeight="1" x14ac:dyDescent="0.25">
      <c r="A6" s="17" t="str">
        <f>'2024 Calculator'!D6</f>
        <v>White Chocolate Pretzels</v>
      </c>
      <c r="B6" s="114">
        <f>'2024 Calculator'!E6</f>
        <v>35</v>
      </c>
      <c r="C6" s="18"/>
      <c r="D6" s="19"/>
      <c r="E6" s="19"/>
      <c r="F6" s="19"/>
      <c r="G6" s="148"/>
      <c r="H6" s="18">
        <f t="shared" si="2"/>
        <v>0</v>
      </c>
      <c r="I6" s="19"/>
      <c r="J6" s="19"/>
      <c r="K6" s="38">
        <f t="shared" si="0"/>
        <v>0</v>
      </c>
      <c r="L6" s="99">
        <f t="shared" si="1"/>
        <v>0</v>
      </c>
    </row>
    <row r="7" spans="1:12" ht="26.25" customHeight="1" x14ac:dyDescent="0.25">
      <c r="A7" s="17" t="str">
        <f>'2024 Calculator'!D7</f>
        <v>Chocolate Drizzle Toffee</v>
      </c>
      <c r="B7" s="114">
        <f>'2024 Calculator'!E7</f>
        <v>35</v>
      </c>
      <c r="C7" s="18"/>
      <c r="D7" s="19"/>
      <c r="E7" s="19"/>
      <c r="F7" s="19"/>
      <c r="G7" s="148"/>
      <c r="H7" s="18">
        <f t="shared" si="2"/>
        <v>0</v>
      </c>
      <c r="I7" s="19"/>
      <c r="J7" s="19"/>
      <c r="K7" s="38">
        <f t="shared" si="0"/>
        <v>0</v>
      </c>
      <c r="L7" s="99">
        <f t="shared" si="1"/>
        <v>0</v>
      </c>
    </row>
    <row r="8" spans="1:12" ht="26.25" customHeight="1" x14ac:dyDescent="0.25">
      <c r="A8" s="17" t="str">
        <f>'2024 Calculator'!D8</f>
        <v>Micro Kettle</v>
      </c>
      <c r="B8" s="114">
        <f>'2024 Calculator'!E8</f>
        <v>25</v>
      </c>
      <c r="C8" s="18"/>
      <c r="D8" s="19"/>
      <c r="E8" s="19"/>
      <c r="F8" s="19"/>
      <c r="G8" s="148"/>
      <c r="H8" s="18">
        <f t="shared" si="2"/>
        <v>0</v>
      </c>
      <c r="I8" s="19"/>
      <c r="J8" s="19"/>
      <c r="K8" s="38">
        <f t="shared" si="0"/>
        <v>0</v>
      </c>
      <c r="L8" s="99">
        <f t="shared" si="1"/>
        <v>0</v>
      </c>
    </row>
    <row r="9" spans="1:12" ht="26.25" customHeight="1" x14ac:dyDescent="0.25">
      <c r="A9" s="17" t="str">
        <f>'2024 Calculator'!D9</f>
        <v>Micro Butter</v>
      </c>
      <c r="B9" s="114">
        <f>'2024 Calculator'!E9</f>
        <v>25</v>
      </c>
      <c r="C9" s="18"/>
      <c r="D9" s="19"/>
      <c r="E9" s="19"/>
      <c r="F9" s="19"/>
      <c r="G9" s="148"/>
      <c r="H9" s="18">
        <f t="shared" si="2"/>
        <v>0</v>
      </c>
      <c r="I9" s="19"/>
      <c r="J9" s="19"/>
      <c r="K9" s="38">
        <f t="shared" si="0"/>
        <v>0</v>
      </c>
      <c r="L9" s="99">
        <f t="shared" si="1"/>
        <v>0</v>
      </c>
    </row>
    <row r="10" spans="1:12" ht="26.25" customHeight="1" x14ac:dyDescent="0.25">
      <c r="A10" s="17" t="str">
        <f>'2024 Calculator'!D10</f>
        <v>Salted Caramel</v>
      </c>
      <c r="B10" s="114">
        <f>'2024 Calculator'!E10</f>
        <v>25</v>
      </c>
      <c r="C10" s="18"/>
      <c r="D10" s="19"/>
      <c r="E10" s="19"/>
      <c r="F10" s="19"/>
      <c r="G10" s="148"/>
      <c r="H10" s="18">
        <f t="shared" si="2"/>
        <v>0</v>
      </c>
      <c r="I10" s="19"/>
      <c r="J10" s="19"/>
      <c r="K10" s="38">
        <f t="shared" si="0"/>
        <v>0</v>
      </c>
      <c r="L10" s="99">
        <f t="shared" si="1"/>
        <v>0</v>
      </c>
    </row>
    <row r="11" spans="1:12" ht="26.25" customHeight="1" x14ac:dyDescent="0.25">
      <c r="A11" s="17" t="str">
        <f>'2024 Calculator'!D11</f>
        <v>Savory Cheddar</v>
      </c>
      <c r="B11" s="114">
        <f>'2024 Calculator'!E11</f>
        <v>20</v>
      </c>
      <c r="C11" s="18"/>
      <c r="D11" s="19"/>
      <c r="E11" s="19"/>
      <c r="F11" s="19"/>
      <c r="G11" s="148"/>
      <c r="H11" s="18">
        <f t="shared" si="2"/>
        <v>0</v>
      </c>
      <c r="I11" s="19"/>
      <c r="J11" s="19"/>
      <c r="K11" s="38">
        <f t="shared" si="0"/>
        <v>0</v>
      </c>
      <c r="L11" s="99">
        <f t="shared" si="1"/>
        <v>0</v>
      </c>
    </row>
    <row r="12" spans="1:12" ht="26.25" customHeight="1" x14ac:dyDescent="0.25">
      <c r="A12" s="17" t="str">
        <f>'2024 Calculator'!D12</f>
        <v>Popping Corn</v>
      </c>
      <c r="B12" s="114">
        <f>'2024 Calculator'!E12</f>
        <v>17</v>
      </c>
      <c r="C12" s="18"/>
      <c r="D12" s="19"/>
      <c r="E12" s="19"/>
      <c r="F12" s="19"/>
      <c r="G12" s="148"/>
      <c r="H12" s="18">
        <f t="shared" si="2"/>
        <v>0</v>
      </c>
      <c r="I12" s="19"/>
      <c r="J12" s="19"/>
      <c r="K12" s="38">
        <f t="shared" si="0"/>
        <v>0</v>
      </c>
      <c r="L12" s="99">
        <f t="shared" si="1"/>
        <v>0</v>
      </c>
    </row>
    <row r="13" spans="1:12" ht="26.25" customHeight="1" x14ac:dyDescent="0.25">
      <c r="A13" s="17" t="str">
        <f>'2024 Calculator'!D13</f>
        <v>Caramel Corn</v>
      </c>
      <c r="B13" s="114">
        <f>'2024 Calculator'!E13</f>
        <v>12</v>
      </c>
      <c r="C13" s="18"/>
      <c r="D13" s="19"/>
      <c r="E13" s="19"/>
      <c r="F13" s="19"/>
      <c r="G13" s="148"/>
      <c r="H13" s="18">
        <f t="shared" si="2"/>
        <v>0</v>
      </c>
      <c r="I13" s="19"/>
      <c r="J13" s="19"/>
      <c r="K13" s="38">
        <f t="shared" si="0"/>
        <v>0</v>
      </c>
      <c r="L13" s="99">
        <f t="shared" si="1"/>
        <v>0</v>
      </c>
    </row>
    <row r="14" spans="1:12" ht="26.25" customHeight="1" x14ac:dyDescent="0.25">
      <c r="A14" s="17" t="str">
        <f>'2024 Calculator'!D14</f>
        <v>Salted Caramel Ceddar Mix</v>
      </c>
      <c r="B14" s="114">
        <f>'2024 Calculator'!E14</f>
        <v>17</v>
      </c>
      <c r="C14" s="18"/>
      <c r="D14" s="19"/>
      <c r="E14" s="19"/>
      <c r="F14" s="19"/>
      <c r="G14" s="148"/>
      <c r="H14" s="18">
        <f t="shared" si="2"/>
        <v>0</v>
      </c>
      <c r="I14" s="19"/>
      <c r="J14" s="19"/>
      <c r="K14" s="38">
        <f t="shared" si="0"/>
        <v>0</v>
      </c>
      <c r="L14" s="99">
        <f t="shared" si="1"/>
        <v>0</v>
      </c>
    </row>
    <row r="15" spans="1:12" ht="26.25" customHeight="1" x14ac:dyDescent="0.25">
      <c r="A15" s="17"/>
      <c r="B15" s="114"/>
      <c r="C15" s="18"/>
      <c r="D15" s="19"/>
      <c r="E15" s="19"/>
      <c r="F15" s="19"/>
      <c r="G15" s="148"/>
      <c r="H15" s="18">
        <f t="shared" si="2"/>
        <v>0</v>
      </c>
      <c r="I15" s="19"/>
      <c r="J15" s="19"/>
      <c r="K15" s="38">
        <f t="shared" si="0"/>
        <v>0</v>
      </c>
      <c r="L15" s="99">
        <f t="shared" si="1"/>
        <v>0</v>
      </c>
    </row>
    <row r="16" spans="1:12" ht="26.25" customHeight="1" x14ac:dyDescent="0.25">
      <c r="A16" s="17"/>
      <c r="B16" s="114"/>
      <c r="C16" s="18"/>
      <c r="D16" s="19"/>
      <c r="E16" s="19"/>
      <c r="F16" s="19"/>
      <c r="G16" s="148"/>
      <c r="H16" s="18">
        <f t="shared" si="2"/>
        <v>0</v>
      </c>
      <c r="I16" s="19"/>
      <c r="J16" s="19"/>
      <c r="K16" s="38">
        <f t="shared" si="0"/>
        <v>0</v>
      </c>
      <c r="L16" s="99">
        <f t="shared" si="1"/>
        <v>0</v>
      </c>
    </row>
    <row r="17" spans="1:12" ht="26.25" customHeight="1" x14ac:dyDescent="0.25">
      <c r="A17" s="17"/>
      <c r="B17" s="114"/>
      <c r="C17" s="18"/>
      <c r="D17" s="19"/>
      <c r="E17" s="19"/>
      <c r="F17" s="19"/>
      <c r="G17" s="148"/>
      <c r="H17" s="18">
        <f t="shared" si="2"/>
        <v>0</v>
      </c>
      <c r="I17" s="19"/>
      <c r="J17" s="19"/>
      <c r="K17" s="38">
        <f t="shared" si="0"/>
        <v>0</v>
      </c>
      <c r="L17" s="99">
        <f t="shared" si="1"/>
        <v>0</v>
      </c>
    </row>
    <row r="18" spans="1:12" ht="26.25" customHeight="1" x14ac:dyDescent="0.25">
      <c r="A18" s="17"/>
      <c r="B18" s="114"/>
      <c r="C18" s="18"/>
      <c r="D18" s="19"/>
      <c r="E18" s="19"/>
      <c r="F18" s="19"/>
      <c r="G18" s="148"/>
      <c r="H18" s="18"/>
      <c r="I18" s="19"/>
      <c r="J18" s="19"/>
      <c r="K18" s="38">
        <f>H18-I18+J18</f>
        <v>0</v>
      </c>
      <c r="L18" s="99">
        <f>SUM(B18*K18)</f>
        <v>0</v>
      </c>
    </row>
    <row r="19" spans="1:12" ht="26.25" customHeight="1" x14ac:dyDescent="0.25">
      <c r="A19" s="17"/>
      <c r="B19" s="114"/>
      <c r="C19" s="18"/>
      <c r="D19" s="19"/>
      <c r="E19" s="19"/>
      <c r="F19" s="19"/>
      <c r="G19" s="148"/>
      <c r="H19" s="18"/>
      <c r="I19" s="19"/>
      <c r="J19" s="19"/>
      <c r="K19" s="38">
        <f>H19-I19+J19</f>
        <v>0</v>
      </c>
      <c r="L19" s="99">
        <f>SUM(B19*K19)</f>
        <v>0</v>
      </c>
    </row>
    <row r="20" spans="1:12" ht="30" customHeight="1" x14ac:dyDescent="0.25">
      <c r="A20" s="55" t="s">
        <v>160</v>
      </c>
      <c r="B20" s="316"/>
      <c r="C20" s="316"/>
      <c r="D20" s="316"/>
      <c r="E20" s="316"/>
      <c r="F20" s="316"/>
      <c r="G20" s="316"/>
      <c r="H20" s="63"/>
      <c r="I20" s="63" t="s">
        <v>44</v>
      </c>
      <c r="J20" s="64"/>
      <c r="K20" s="55" t="s">
        <v>7</v>
      </c>
      <c r="L20" s="144">
        <f>SUM(L3:L19)</f>
        <v>0</v>
      </c>
    </row>
    <row r="21" spans="1:12" ht="24.95" customHeight="1" x14ac:dyDescent="0.25">
      <c r="A21" s="123" t="s">
        <v>10</v>
      </c>
      <c r="B21" s="317"/>
      <c r="C21" s="318"/>
      <c r="D21" s="318"/>
      <c r="E21" s="318"/>
      <c r="F21" s="318"/>
      <c r="G21" s="318"/>
      <c r="H21" s="11" t="s">
        <v>4</v>
      </c>
      <c r="I21" s="46"/>
      <c r="J21" s="46"/>
      <c r="K21" s="34" t="s">
        <v>94</v>
      </c>
      <c r="L21" s="32"/>
    </row>
    <row r="22" spans="1:12" ht="24.95" customHeight="1" x14ac:dyDescent="0.25">
      <c r="A22" s="54" t="s">
        <v>6</v>
      </c>
      <c r="B22" s="182"/>
      <c r="C22" s="183"/>
      <c r="D22" s="183"/>
      <c r="E22" s="183"/>
      <c r="F22" s="183"/>
      <c r="G22" s="183"/>
      <c r="H22" s="11"/>
      <c r="I22" s="21"/>
      <c r="J22" s="21"/>
      <c r="K22" s="34" t="s">
        <v>70</v>
      </c>
      <c r="L22" s="32"/>
    </row>
    <row r="23" spans="1:12" ht="24.95" customHeight="1" x14ac:dyDescent="0.2">
      <c r="B23" s="319"/>
      <c r="C23" s="320"/>
      <c r="D23" s="320"/>
      <c r="E23" s="320"/>
      <c r="F23" s="320"/>
      <c r="G23" s="320"/>
      <c r="I23" s="1"/>
      <c r="J23" s="1"/>
      <c r="K23" s="34" t="s">
        <v>18</v>
      </c>
      <c r="L23" s="32">
        <f>(J20+L20)-L21-L22</f>
        <v>0</v>
      </c>
    </row>
    <row r="24" spans="1:12" ht="24.95" customHeight="1" x14ac:dyDescent="0.2">
      <c r="A24" s="11"/>
      <c r="H24" s="11"/>
      <c r="I24" s="321" t="s">
        <v>79</v>
      </c>
      <c r="J24" s="321"/>
      <c r="K24" s="321"/>
      <c r="L24" s="32">
        <f>(L20*0.34)+J20</f>
        <v>0</v>
      </c>
    </row>
    <row r="25" spans="1:12" ht="24.95" customHeight="1" x14ac:dyDescent="0.2"/>
    <row r="26" spans="1:12" ht="24.95" customHeight="1" x14ac:dyDescent="0.2">
      <c r="A26" s="4" t="s">
        <v>69</v>
      </c>
      <c r="L26" s="32"/>
    </row>
    <row r="27" spans="1:12" ht="24.95" customHeight="1" x14ac:dyDescent="0.2">
      <c r="A27" s="4" t="s">
        <v>84</v>
      </c>
      <c r="L27" s="147">
        <f>L20</f>
        <v>0</v>
      </c>
    </row>
    <row r="28" spans="1:12" ht="24.95" customHeight="1" thickBot="1" x14ac:dyDescent="0.25">
      <c r="A28" s="4" t="s">
        <v>71</v>
      </c>
      <c r="L28" s="147"/>
    </row>
    <row r="29" spans="1:12" ht="24.95" customHeight="1" thickBot="1" x14ac:dyDescent="0.3">
      <c r="A29" s="54" t="s">
        <v>11</v>
      </c>
      <c r="L29" s="146">
        <f>L26+L27+L28</f>
        <v>0</v>
      </c>
    </row>
    <row r="30" spans="1:12" ht="24.95" customHeight="1" thickTop="1" x14ac:dyDescent="0.2"/>
    <row r="31" spans="1:12" ht="24.95" customHeight="1" x14ac:dyDescent="0.2"/>
  </sheetData>
  <mergeCells count="5">
    <mergeCell ref="A1:L1"/>
    <mergeCell ref="B20:G20"/>
    <mergeCell ref="B21:G21"/>
    <mergeCell ref="B23:G23"/>
    <mergeCell ref="I24:K24"/>
  </mergeCells>
  <printOptions horizontalCentered="1" verticalCentered="1"/>
  <pageMargins left="0" right="0" top="0.23" bottom="0.24" header="0.5" footer="0.5"/>
  <pageSetup scale="92" orientation="portrait"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3"/>
  <dimension ref="A1:L32"/>
  <sheetViews>
    <sheetView zoomScale="75" zoomScaleNormal="75" workbookViewId="0">
      <selection sqref="A1:L1"/>
    </sheetView>
  </sheetViews>
  <sheetFormatPr defaultRowHeight="14.25" x14ac:dyDescent="0.2"/>
  <cols>
    <col min="1" max="1" width="23.85546875" style="4" customWidth="1"/>
    <col min="2" max="2" width="8.140625" customWidth="1"/>
    <col min="3" max="8" width="7.28515625" style="1" customWidth="1"/>
    <col min="9" max="9" width="8.42578125" customWidth="1"/>
    <col min="10" max="10" width="8.5703125" bestFit="1" customWidth="1"/>
    <col min="12" max="12" width="14" customWidth="1"/>
  </cols>
  <sheetData>
    <row r="1" spans="1:12" ht="46.5" customHeight="1" x14ac:dyDescent="0.45">
      <c r="A1" s="315" t="s">
        <v>95</v>
      </c>
      <c r="B1" s="315"/>
      <c r="C1" s="315"/>
      <c r="D1" s="315"/>
      <c r="E1" s="315"/>
      <c r="F1" s="315"/>
      <c r="G1" s="315"/>
      <c r="H1" s="315"/>
      <c r="I1" s="315"/>
      <c r="J1" s="315"/>
      <c r="K1" s="315"/>
      <c r="L1" s="315"/>
    </row>
    <row r="2" spans="1:12" ht="47.25" x14ac:dyDescent="0.25">
      <c r="A2" s="13" t="s">
        <v>0</v>
      </c>
      <c r="B2" s="52" t="s">
        <v>1</v>
      </c>
      <c r="C2" s="9" t="s">
        <v>26</v>
      </c>
      <c r="D2" s="19" t="s">
        <v>17</v>
      </c>
      <c r="E2" s="19" t="s">
        <v>17</v>
      </c>
      <c r="F2" s="19" t="s">
        <v>17</v>
      </c>
      <c r="G2" s="148" t="s">
        <v>17</v>
      </c>
      <c r="H2" s="9" t="s">
        <v>27</v>
      </c>
      <c r="I2" s="8" t="s">
        <v>28</v>
      </c>
      <c r="J2" s="8" t="s">
        <v>24</v>
      </c>
      <c r="K2" s="37" t="s">
        <v>13</v>
      </c>
      <c r="L2" s="8" t="s">
        <v>2</v>
      </c>
    </row>
    <row r="3" spans="1:12" s="2" customFormat="1" ht="22.5" customHeight="1" x14ac:dyDescent="0.25">
      <c r="A3" s="17" t="str">
        <f>'2024 Calculator'!D3</f>
        <v>Hometown Hearos Donation</v>
      </c>
      <c r="B3" s="114">
        <f>'2024 Calculator'!E3</f>
        <v>30</v>
      </c>
      <c r="C3" s="18"/>
      <c r="D3" s="19"/>
      <c r="E3" s="19"/>
      <c r="F3" s="19"/>
      <c r="G3" s="148"/>
      <c r="H3" s="18">
        <f>SUM(C3:G3)</f>
        <v>0</v>
      </c>
      <c r="I3" s="19"/>
      <c r="J3" s="19"/>
      <c r="K3" s="38">
        <f t="shared" ref="K3:K17" si="0">H3-I3+J3</f>
        <v>0</v>
      </c>
      <c r="L3" s="99">
        <f t="shared" ref="L3:L17" si="1">SUM(B3*K3)</f>
        <v>0</v>
      </c>
    </row>
    <row r="4" spans="1:12" s="2" customFormat="1" ht="22.5" customHeight="1" x14ac:dyDescent="0.25">
      <c r="A4" s="17" t="str">
        <f>'2024 Calculator'!D4</f>
        <v>Hometown Hearos Donation</v>
      </c>
      <c r="B4" s="114">
        <f>'2024 Calculator'!E4</f>
        <v>5</v>
      </c>
      <c r="C4" s="18"/>
      <c r="D4" s="19"/>
      <c r="E4" s="19"/>
      <c r="F4" s="19"/>
      <c r="G4" s="148"/>
      <c r="H4" s="18">
        <f t="shared" ref="H4:H17" si="2">SUM(C4:G4)</f>
        <v>0</v>
      </c>
      <c r="I4" s="19"/>
      <c r="J4" s="19"/>
      <c r="K4" s="38">
        <f t="shared" si="0"/>
        <v>0</v>
      </c>
      <c r="L4" s="99">
        <f t="shared" si="1"/>
        <v>0</v>
      </c>
    </row>
    <row r="5" spans="1:12" ht="26.25" customHeight="1" x14ac:dyDescent="0.25">
      <c r="A5" s="17" t="str">
        <f>'2024 Calculator'!D5</f>
        <v>3-Pack Combo Box</v>
      </c>
      <c r="B5" s="114">
        <f>'2024 Calculator'!E5</f>
        <v>50</v>
      </c>
      <c r="C5" s="18"/>
      <c r="D5" s="19"/>
      <c r="E5" s="19"/>
      <c r="F5" s="19"/>
      <c r="G5" s="148"/>
      <c r="H5" s="18">
        <f t="shared" si="2"/>
        <v>0</v>
      </c>
      <c r="I5" s="19"/>
      <c r="J5" s="19"/>
      <c r="K5" s="38">
        <f t="shared" si="0"/>
        <v>0</v>
      </c>
      <c r="L5" s="99">
        <f t="shared" si="1"/>
        <v>0</v>
      </c>
    </row>
    <row r="6" spans="1:12" ht="26.25" customHeight="1" x14ac:dyDescent="0.25">
      <c r="A6" s="17" t="str">
        <f>'2024 Calculator'!D6</f>
        <v>White Chocolate Pretzels</v>
      </c>
      <c r="B6" s="114">
        <f>'2024 Calculator'!E6</f>
        <v>35</v>
      </c>
      <c r="C6" s="18"/>
      <c r="D6" s="19"/>
      <c r="E6" s="19"/>
      <c r="F6" s="19"/>
      <c r="G6" s="148"/>
      <c r="H6" s="18">
        <f t="shared" si="2"/>
        <v>0</v>
      </c>
      <c r="I6" s="19"/>
      <c r="J6" s="19"/>
      <c r="K6" s="38">
        <f t="shared" si="0"/>
        <v>0</v>
      </c>
      <c r="L6" s="99">
        <f t="shared" si="1"/>
        <v>0</v>
      </c>
    </row>
    <row r="7" spans="1:12" ht="26.25" customHeight="1" x14ac:dyDescent="0.25">
      <c r="A7" s="17" t="str">
        <f>'2024 Calculator'!D7</f>
        <v>Chocolate Drizzle Toffee</v>
      </c>
      <c r="B7" s="114">
        <f>'2024 Calculator'!E7</f>
        <v>35</v>
      </c>
      <c r="C7" s="18"/>
      <c r="D7" s="19"/>
      <c r="E7" s="19"/>
      <c r="F7" s="19"/>
      <c r="G7" s="148"/>
      <c r="H7" s="18">
        <f t="shared" si="2"/>
        <v>0</v>
      </c>
      <c r="I7" s="19"/>
      <c r="J7" s="19"/>
      <c r="K7" s="38">
        <f t="shared" si="0"/>
        <v>0</v>
      </c>
      <c r="L7" s="99">
        <f t="shared" si="1"/>
        <v>0</v>
      </c>
    </row>
    <row r="8" spans="1:12" ht="26.25" customHeight="1" x14ac:dyDescent="0.25">
      <c r="A8" s="17" t="str">
        <f>'2024 Calculator'!D8</f>
        <v>Micro Kettle</v>
      </c>
      <c r="B8" s="114">
        <f>'2024 Calculator'!E8</f>
        <v>25</v>
      </c>
      <c r="C8" s="18"/>
      <c r="D8" s="19"/>
      <c r="E8" s="19"/>
      <c r="F8" s="19"/>
      <c r="G8" s="148"/>
      <c r="H8" s="18">
        <f t="shared" si="2"/>
        <v>0</v>
      </c>
      <c r="I8" s="19"/>
      <c r="J8" s="19"/>
      <c r="K8" s="38">
        <f t="shared" si="0"/>
        <v>0</v>
      </c>
      <c r="L8" s="99">
        <f t="shared" si="1"/>
        <v>0</v>
      </c>
    </row>
    <row r="9" spans="1:12" ht="26.25" customHeight="1" x14ac:dyDescent="0.25">
      <c r="A9" s="17" t="str">
        <f>'2024 Calculator'!D9</f>
        <v>Micro Butter</v>
      </c>
      <c r="B9" s="114">
        <f>'2024 Calculator'!E9</f>
        <v>25</v>
      </c>
      <c r="C9" s="18"/>
      <c r="D9" s="19"/>
      <c r="E9" s="19"/>
      <c r="F9" s="19"/>
      <c r="G9" s="148"/>
      <c r="H9" s="18">
        <f t="shared" si="2"/>
        <v>0</v>
      </c>
      <c r="I9" s="19"/>
      <c r="J9" s="19"/>
      <c r="K9" s="38">
        <f t="shared" si="0"/>
        <v>0</v>
      </c>
      <c r="L9" s="99">
        <f t="shared" si="1"/>
        <v>0</v>
      </c>
    </row>
    <row r="10" spans="1:12" ht="26.25" customHeight="1" x14ac:dyDescent="0.25">
      <c r="A10" s="17" t="str">
        <f>'2024 Calculator'!D10</f>
        <v>Salted Caramel</v>
      </c>
      <c r="B10" s="114">
        <f>'2024 Calculator'!E10</f>
        <v>25</v>
      </c>
      <c r="C10" s="18"/>
      <c r="D10" s="19"/>
      <c r="E10" s="19"/>
      <c r="F10" s="19"/>
      <c r="G10" s="148"/>
      <c r="H10" s="18">
        <f t="shared" si="2"/>
        <v>0</v>
      </c>
      <c r="I10" s="19"/>
      <c r="J10" s="19"/>
      <c r="K10" s="38">
        <f t="shared" si="0"/>
        <v>0</v>
      </c>
      <c r="L10" s="99">
        <f t="shared" si="1"/>
        <v>0</v>
      </c>
    </row>
    <row r="11" spans="1:12" ht="26.25" customHeight="1" x14ac:dyDescent="0.25">
      <c r="A11" s="17" t="str">
        <f>'2024 Calculator'!D11</f>
        <v>Savory Cheddar</v>
      </c>
      <c r="B11" s="114">
        <f>'2024 Calculator'!E11</f>
        <v>20</v>
      </c>
      <c r="C11" s="18"/>
      <c r="D11" s="19"/>
      <c r="E11" s="19"/>
      <c r="F11" s="19"/>
      <c r="G11" s="148"/>
      <c r="H11" s="18">
        <f t="shared" si="2"/>
        <v>0</v>
      </c>
      <c r="I11" s="19"/>
      <c r="J11" s="19"/>
      <c r="K11" s="38">
        <f t="shared" si="0"/>
        <v>0</v>
      </c>
      <c r="L11" s="99">
        <f t="shared" si="1"/>
        <v>0</v>
      </c>
    </row>
    <row r="12" spans="1:12" ht="26.25" customHeight="1" x14ac:dyDescent="0.25">
      <c r="A12" s="17" t="str">
        <f>'2024 Calculator'!D12</f>
        <v>Popping Corn</v>
      </c>
      <c r="B12" s="114">
        <f>'2024 Calculator'!E12</f>
        <v>17</v>
      </c>
      <c r="C12" s="18"/>
      <c r="D12" s="19"/>
      <c r="E12" s="19"/>
      <c r="F12" s="19"/>
      <c r="G12" s="148"/>
      <c r="H12" s="18">
        <f t="shared" si="2"/>
        <v>0</v>
      </c>
      <c r="I12" s="19"/>
      <c r="J12" s="19"/>
      <c r="K12" s="38">
        <f t="shared" si="0"/>
        <v>0</v>
      </c>
      <c r="L12" s="99">
        <f t="shared" si="1"/>
        <v>0</v>
      </c>
    </row>
    <row r="13" spans="1:12" ht="26.25" customHeight="1" x14ac:dyDescent="0.25">
      <c r="A13" s="17" t="str">
        <f>'2024 Calculator'!D13</f>
        <v>Caramel Corn</v>
      </c>
      <c r="B13" s="114">
        <f>'2024 Calculator'!E13</f>
        <v>12</v>
      </c>
      <c r="C13" s="18"/>
      <c r="D13" s="19"/>
      <c r="E13" s="19"/>
      <c r="F13" s="19"/>
      <c r="G13" s="148"/>
      <c r="H13" s="18">
        <f t="shared" si="2"/>
        <v>0</v>
      </c>
      <c r="I13" s="19"/>
      <c r="J13" s="19"/>
      <c r="K13" s="38">
        <f t="shared" si="0"/>
        <v>0</v>
      </c>
      <c r="L13" s="99">
        <f t="shared" si="1"/>
        <v>0</v>
      </c>
    </row>
    <row r="14" spans="1:12" ht="26.25" customHeight="1" x14ac:dyDescent="0.25">
      <c r="A14" s="17" t="str">
        <f>'2024 Calculator'!D14</f>
        <v>Salted Caramel Ceddar Mix</v>
      </c>
      <c r="B14" s="114">
        <f>'2024 Calculator'!E14</f>
        <v>17</v>
      </c>
      <c r="C14" s="18"/>
      <c r="D14" s="19"/>
      <c r="E14" s="19"/>
      <c r="F14" s="19"/>
      <c r="G14" s="148"/>
      <c r="H14" s="18">
        <f t="shared" si="2"/>
        <v>0</v>
      </c>
      <c r="I14" s="19"/>
      <c r="J14" s="19"/>
      <c r="K14" s="38">
        <f t="shared" si="0"/>
        <v>0</v>
      </c>
      <c r="L14" s="99">
        <f t="shared" si="1"/>
        <v>0</v>
      </c>
    </row>
    <row r="15" spans="1:12" ht="26.25" customHeight="1" x14ac:dyDescent="0.25">
      <c r="A15" s="17"/>
      <c r="B15" s="114"/>
      <c r="C15" s="18"/>
      <c r="D15" s="19"/>
      <c r="E15" s="19"/>
      <c r="F15" s="19"/>
      <c r="G15" s="148"/>
      <c r="H15" s="18">
        <f t="shared" si="2"/>
        <v>0</v>
      </c>
      <c r="I15" s="19"/>
      <c r="J15" s="19"/>
      <c r="K15" s="38">
        <f t="shared" si="0"/>
        <v>0</v>
      </c>
      <c r="L15" s="99">
        <f t="shared" si="1"/>
        <v>0</v>
      </c>
    </row>
    <row r="16" spans="1:12" ht="26.25" customHeight="1" x14ac:dyDescent="0.25">
      <c r="A16" s="17"/>
      <c r="B16" s="114"/>
      <c r="C16" s="18"/>
      <c r="D16" s="19"/>
      <c r="E16" s="19"/>
      <c r="F16" s="19"/>
      <c r="G16" s="148"/>
      <c r="H16" s="18">
        <f t="shared" si="2"/>
        <v>0</v>
      </c>
      <c r="I16" s="19"/>
      <c r="J16" s="19"/>
      <c r="K16" s="38">
        <f t="shared" si="0"/>
        <v>0</v>
      </c>
      <c r="L16" s="99">
        <f t="shared" si="1"/>
        <v>0</v>
      </c>
    </row>
    <row r="17" spans="1:12" ht="26.25" customHeight="1" x14ac:dyDescent="0.25">
      <c r="A17" s="17"/>
      <c r="B17" s="114"/>
      <c r="C17" s="18"/>
      <c r="D17" s="19"/>
      <c r="E17" s="19"/>
      <c r="F17" s="19"/>
      <c r="G17" s="148"/>
      <c r="H17" s="18">
        <f t="shared" si="2"/>
        <v>0</v>
      </c>
      <c r="I17" s="19"/>
      <c r="J17" s="19"/>
      <c r="K17" s="38">
        <f t="shared" si="0"/>
        <v>0</v>
      </c>
      <c r="L17" s="99">
        <f t="shared" si="1"/>
        <v>0</v>
      </c>
    </row>
    <row r="18" spans="1:12" ht="26.25" customHeight="1" x14ac:dyDescent="0.25">
      <c r="A18" s="17"/>
      <c r="B18" s="114"/>
      <c r="C18" s="18"/>
      <c r="D18" s="19"/>
      <c r="E18" s="19"/>
      <c r="F18" s="19"/>
      <c r="G18" s="148"/>
      <c r="H18" s="18"/>
      <c r="I18" s="19"/>
      <c r="J18" s="19"/>
      <c r="K18" s="38">
        <f>H18-I18+J18</f>
        <v>0</v>
      </c>
      <c r="L18" s="99">
        <f>SUM(B18*K18)</f>
        <v>0</v>
      </c>
    </row>
    <row r="19" spans="1:12" ht="26.25" customHeight="1" x14ac:dyDescent="0.25">
      <c r="A19" s="17"/>
      <c r="B19" s="114"/>
      <c r="C19" s="18"/>
      <c r="D19" s="19"/>
      <c r="E19" s="19"/>
      <c r="F19" s="19"/>
      <c r="G19" s="148"/>
      <c r="H19" s="18"/>
      <c r="I19" s="19"/>
      <c r="J19" s="19"/>
      <c r="K19" s="38">
        <f>H19-I19+J19</f>
        <v>0</v>
      </c>
      <c r="L19" s="99">
        <f>SUM(B19*K19)</f>
        <v>0</v>
      </c>
    </row>
    <row r="20" spans="1:12" ht="30" customHeight="1" x14ac:dyDescent="0.25">
      <c r="A20" s="169" t="s">
        <v>163</v>
      </c>
      <c r="B20" s="316"/>
      <c r="C20" s="316"/>
      <c r="D20" s="316"/>
      <c r="E20" s="316"/>
      <c r="F20" s="316"/>
      <c r="G20" s="316"/>
      <c r="H20" s="63"/>
      <c r="I20" s="63" t="s">
        <v>44</v>
      </c>
      <c r="J20" s="64"/>
      <c r="K20" s="55" t="s">
        <v>7</v>
      </c>
      <c r="L20" s="144">
        <f>SUM(L3:L19)</f>
        <v>0</v>
      </c>
    </row>
    <row r="21" spans="1:12" ht="24.95" customHeight="1" x14ac:dyDescent="0.25">
      <c r="A21" s="123" t="s">
        <v>4</v>
      </c>
      <c r="B21" s="323"/>
      <c r="C21" s="323"/>
      <c r="D21" s="323"/>
      <c r="E21" s="323"/>
      <c r="F21" s="323"/>
      <c r="G21" s="323"/>
      <c r="H21"/>
      <c r="K21" s="34" t="s">
        <v>94</v>
      </c>
      <c r="L21" s="32"/>
    </row>
    <row r="22" spans="1:12" ht="24.95" customHeight="1" x14ac:dyDescent="0.25">
      <c r="A22" s="54" t="s">
        <v>6</v>
      </c>
      <c r="B22" s="3"/>
      <c r="C22" s="53"/>
      <c r="D22" s="53"/>
      <c r="E22" s="53"/>
      <c r="F22" s="53"/>
      <c r="G22"/>
      <c r="I22" s="1"/>
      <c r="J22" s="1"/>
      <c r="K22" s="34" t="s">
        <v>70</v>
      </c>
      <c r="L22" s="155"/>
    </row>
    <row r="23" spans="1:12" ht="24.95" customHeight="1" x14ac:dyDescent="0.2">
      <c r="A23" s="11"/>
      <c r="B23" s="319"/>
      <c r="C23" s="319"/>
      <c r="D23" s="319"/>
      <c r="E23" s="319"/>
      <c r="F23" s="319"/>
      <c r="G23" s="319"/>
      <c r="H23" s="11"/>
      <c r="I23" s="1"/>
      <c r="J23" s="1"/>
      <c r="K23" s="34" t="s">
        <v>18</v>
      </c>
      <c r="L23" s="32">
        <f>J20+L20-L21-L22</f>
        <v>0</v>
      </c>
    </row>
    <row r="24" spans="1:12" ht="24.95" customHeight="1" x14ac:dyDescent="0.2">
      <c r="I24" s="321" t="s">
        <v>79</v>
      </c>
      <c r="J24" s="321"/>
      <c r="K24" s="321"/>
      <c r="L24" s="32">
        <f>(L20*0.34)+J20</f>
        <v>0</v>
      </c>
    </row>
    <row r="25" spans="1:12" ht="24.95" customHeight="1" x14ac:dyDescent="0.25">
      <c r="A25" s="138" t="s">
        <v>67</v>
      </c>
      <c r="B25" s="170" t="s">
        <v>101</v>
      </c>
      <c r="C25"/>
      <c r="D25"/>
      <c r="E25"/>
      <c r="F25"/>
      <c r="G25"/>
      <c r="H25"/>
    </row>
    <row r="26" spans="1:12" ht="24.95" customHeight="1" x14ac:dyDescent="0.25">
      <c r="A26" s="122"/>
      <c r="C26"/>
      <c r="D26"/>
      <c r="E26"/>
      <c r="F26"/>
      <c r="G26"/>
      <c r="H26"/>
    </row>
    <row r="27" spans="1:12" ht="24.95" customHeight="1" x14ac:dyDescent="0.25">
      <c r="A27" s="122"/>
      <c r="C27"/>
      <c r="D27"/>
      <c r="E27"/>
      <c r="F27"/>
      <c r="G27"/>
      <c r="H27"/>
    </row>
    <row r="28" spans="1:12" ht="24.95" customHeight="1" x14ac:dyDescent="0.25">
      <c r="A28" s="122"/>
      <c r="C28"/>
      <c r="D28"/>
      <c r="E28"/>
      <c r="F28"/>
      <c r="G28"/>
      <c r="H28"/>
    </row>
    <row r="29" spans="1:12" ht="24.95" customHeight="1" x14ac:dyDescent="0.25">
      <c r="A29" s="122"/>
      <c r="C29"/>
      <c r="D29"/>
      <c r="E29"/>
      <c r="F29"/>
      <c r="G29"/>
      <c r="H29"/>
    </row>
    <row r="30" spans="1:12" ht="24.95" customHeight="1" x14ac:dyDescent="0.25">
      <c r="A30" s="122" t="s">
        <v>102</v>
      </c>
      <c r="B30">
        <f>SUM(B26:B29)</f>
        <v>0</v>
      </c>
    </row>
    <row r="31" spans="1:12" ht="15" x14ac:dyDescent="0.25">
      <c r="A31" s="122"/>
    </row>
    <row r="32" spans="1:12" ht="12.75" x14ac:dyDescent="0.2">
      <c r="A32"/>
      <c r="C32"/>
      <c r="D32"/>
      <c r="E32"/>
      <c r="F32"/>
      <c r="G32"/>
      <c r="H32"/>
    </row>
  </sheetData>
  <mergeCells count="5">
    <mergeCell ref="A1:L1"/>
    <mergeCell ref="B21:G21"/>
    <mergeCell ref="B23:G23"/>
    <mergeCell ref="I24:K24"/>
    <mergeCell ref="B20:G20"/>
  </mergeCells>
  <printOptions horizontalCentered="1" verticalCentered="1"/>
  <pageMargins left="0" right="0" top="0.23" bottom="0.24" header="0.5" footer="0.5"/>
  <pageSetup orientation="portrait"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4"/>
  <dimension ref="A1:L32"/>
  <sheetViews>
    <sheetView zoomScale="75" zoomScaleNormal="75" workbookViewId="0">
      <selection sqref="A1:L1"/>
    </sheetView>
  </sheetViews>
  <sheetFormatPr defaultRowHeight="14.25" x14ac:dyDescent="0.2"/>
  <cols>
    <col min="1" max="1" width="23.85546875" style="4" customWidth="1"/>
    <col min="2" max="2" width="8.140625" customWidth="1"/>
    <col min="3" max="8" width="7.28515625" style="1" customWidth="1"/>
    <col min="9" max="9" width="8.42578125" customWidth="1"/>
    <col min="10" max="10" width="9.85546875" bestFit="1" customWidth="1"/>
    <col min="12" max="12" width="14" customWidth="1"/>
  </cols>
  <sheetData>
    <row r="1" spans="1:12" ht="46.5" customHeight="1" x14ac:dyDescent="0.45">
      <c r="A1" s="315" t="s">
        <v>95</v>
      </c>
      <c r="B1" s="315"/>
      <c r="C1" s="315"/>
      <c r="D1" s="315"/>
      <c r="E1" s="315"/>
      <c r="F1" s="315"/>
      <c r="G1" s="315"/>
      <c r="H1" s="315"/>
      <c r="I1" s="315"/>
      <c r="J1" s="315"/>
      <c r="K1" s="315"/>
      <c r="L1" s="315"/>
    </row>
    <row r="2" spans="1:12" ht="47.25" x14ac:dyDescent="0.25">
      <c r="A2" s="13" t="s">
        <v>0</v>
      </c>
      <c r="B2" s="52" t="s">
        <v>1</v>
      </c>
      <c r="C2" s="9" t="s">
        <v>26</v>
      </c>
      <c r="D2" s="19" t="s">
        <v>17</v>
      </c>
      <c r="E2" s="19" t="s">
        <v>17</v>
      </c>
      <c r="F2" s="19" t="s">
        <v>17</v>
      </c>
      <c r="G2" s="148" t="s">
        <v>17</v>
      </c>
      <c r="H2" s="9" t="s">
        <v>27</v>
      </c>
      <c r="I2" s="8" t="s">
        <v>28</v>
      </c>
      <c r="J2" s="8" t="s">
        <v>24</v>
      </c>
      <c r="K2" s="37" t="s">
        <v>13</v>
      </c>
      <c r="L2" s="8" t="s">
        <v>2</v>
      </c>
    </row>
    <row r="3" spans="1:12" s="2" customFormat="1" ht="22.5" customHeight="1" x14ac:dyDescent="0.25">
      <c r="A3" s="17" t="str">
        <f>'2024 Calculator'!D3</f>
        <v>Hometown Hearos Donation</v>
      </c>
      <c r="B3" s="114">
        <f>'2024 Calculator'!E3</f>
        <v>30</v>
      </c>
      <c r="C3" s="18"/>
      <c r="D3" s="19"/>
      <c r="E3" s="19"/>
      <c r="F3" s="19"/>
      <c r="G3" s="148"/>
      <c r="H3" s="18">
        <f>SUM(C3:G3)</f>
        <v>0</v>
      </c>
      <c r="I3" s="19"/>
      <c r="J3" s="19"/>
      <c r="K3" s="38">
        <f t="shared" ref="K3:K17" si="0">H3-I3+J3</f>
        <v>0</v>
      </c>
      <c r="L3" s="99">
        <f t="shared" ref="L3:L17" si="1">SUM(B3*K3)</f>
        <v>0</v>
      </c>
    </row>
    <row r="4" spans="1:12" s="2" customFormat="1" ht="22.5" customHeight="1" x14ac:dyDescent="0.25">
      <c r="A4" s="17" t="str">
        <f>'2024 Calculator'!D4</f>
        <v>Hometown Hearos Donation</v>
      </c>
      <c r="B4" s="114">
        <f>'2024 Calculator'!E4</f>
        <v>5</v>
      </c>
      <c r="C4" s="18"/>
      <c r="D4" s="19"/>
      <c r="E4" s="19"/>
      <c r="F4" s="19"/>
      <c r="G4" s="148"/>
      <c r="H4" s="18">
        <f t="shared" ref="H4:H17" si="2">SUM(C4:G4)</f>
        <v>0</v>
      </c>
      <c r="I4" s="19"/>
      <c r="J4" s="19"/>
      <c r="K4" s="38">
        <f t="shared" si="0"/>
        <v>0</v>
      </c>
      <c r="L4" s="99">
        <f t="shared" si="1"/>
        <v>0</v>
      </c>
    </row>
    <row r="5" spans="1:12" ht="26.25" customHeight="1" x14ac:dyDescent="0.25">
      <c r="A5" s="17" t="str">
        <f>'2024 Calculator'!D5</f>
        <v>3-Pack Combo Box</v>
      </c>
      <c r="B5" s="114">
        <f>'2024 Calculator'!E5</f>
        <v>50</v>
      </c>
      <c r="C5" s="18"/>
      <c r="D5" s="19"/>
      <c r="E5" s="19"/>
      <c r="F5" s="19"/>
      <c r="G5" s="148"/>
      <c r="H5" s="18">
        <f t="shared" si="2"/>
        <v>0</v>
      </c>
      <c r="I5" s="19"/>
      <c r="J5" s="19"/>
      <c r="K5" s="38">
        <f t="shared" si="0"/>
        <v>0</v>
      </c>
      <c r="L5" s="99">
        <f t="shared" si="1"/>
        <v>0</v>
      </c>
    </row>
    <row r="6" spans="1:12" ht="26.25" customHeight="1" x14ac:dyDescent="0.25">
      <c r="A6" s="17" t="str">
        <f>'2024 Calculator'!D6</f>
        <v>White Chocolate Pretzels</v>
      </c>
      <c r="B6" s="114">
        <f>'2024 Calculator'!E6</f>
        <v>35</v>
      </c>
      <c r="C6" s="18"/>
      <c r="D6" s="19"/>
      <c r="E6" s="19"/>
      <c r="F6" s="19"/>
      <c r="G6" s="148"/>
      <c r="H6" s="18">
        <f t="shared" si="2"/>
        <v>0</v>
      </c>
      <c r="I6" s="19"/>
      <c r="J6" s="19"/>
      <c r="K6" s="38">
        <f t="shared" si="0"/>
        <v>0</v>
      </c>
      <c r="L6" s="99">
        <f t="shared" si="1"/>
        <v>0</v>
      </c>
    </row>
    <row r="7" spans="1:12" ht="26.25" customHeight="1" x14ac:dyDescent="0.25">
      <c r="A7" s="17" t="str">
        <f>'2024 Calculator'!D7</f>
        <v>Chocolate Drizzle Toffee</v>
      </c>
      <c r="B7" s="114">
        <f>'2024 Calculator'!E7</f>
        <v>35</v>
      </c>
      <c r="C7" s="18"/>
      <c r="D7" s="19"/>
      <c r="E7" s="19"/>
      <c r="F7" s="19"/>
      <c r="G7" s="148"/>
      <c r="H7" s="18">
        <f t="shared" si="2"/>
        <v>0</v>
      </c>
      <c r="I7" s="19"/>
      <c r="J7" s="19"/>
      <c r="K7" s="38">
        <f t="shared" si="0"/>
        <v>0</v>
      </c>
      <c r="L7" s="99">
        <f t="shared" si="1"/>
        <v>0</v>
      </c>
    </row>
    <row r="8" spans="1:12" ht="26.25" customHeight="1" x14ac:dyDescent="0.25">
      <c r="A8" s="17" t="str">
        <f>'2024 Calculator'!D8</f>
        <v>Micro Kettle</v>
      </c>
      <c r="B8" s="114">
        <f>'2024 Calculator'!E8</f>
        <v>25</v>
      </c>
      <c r="C8" s="18"/>
      <c r="D8" s="19"/>
      <c r="E8" s="19"/>
      <c r="F8" s="19"/>
      <c r="G8" s="148"/>
      <c r="H8" s="18">
        <f t="shared" si="2"/>
        <v>0</v>
      </c>
      <c r="I8" s="19"/>
      <c r="J8" s="19"/>
      <c r="K8" s="38">
        <f t="shared" si="0"/>
        <v>0</v>
      </c>
      <c r="L8" s="99">
        <f t="shared" si="1"/>
        <v>0</v>
      </c>
    </row>
    <row r="9" spans="1:12" ht="26.25" customHeight="1" x14ac:dyDescent="0.25">
      <c r="A9" s="17" t="str">
        <f>'2024 Calculator'!D9</f>
        <v>Micro Butter</v>
      </c>
      <c r="B9" s="114">
        <f>'2024 Calculator'!E9</f>
        <v>25</v>
      </c>
      <c r="C9" s="18"/>
      <c r="D9" s="19"/>
      <c r="E9" s="19"/>
      <c r="F9" s="19"/>
      <c r="G9" s="148"/>
      <c r="H9" s="18">
        <f t="shared" si="2"/>
        <v>0</v>
      </c>
      <c r="I9" s="19"/>
      <c r="J9" s="19"/>
      <c r="K9" s="38">
        <f t="shared" si="0"/>
        <v>0</v>
      </c>
      <c r="L9" s="99">
        <f t="shared" si="1"/>
        <v>0</v>
      </c>
    </row>
    <row r="10" spans="1:12" ht="26.25" customHeight="1" x14ac:dyDescent="0.25">
      <c r="A10" s="17" t="str">
        <f>'2024 Calculator'!D10</f>
        <v>Salted Caramel</v>
      </c>
      <c r="B10" s="114">
        <f>'2024 Calculator'!E10</f>
        <v>25</v>
      </c>
      <c r="C10" s="18"/>
      <c r="D10" s="19"/>
      <c r="E10" s="19"/>
      <c r="F10" s="19"/>
      <c r="G10" s="148"/>
      <c r="H10" s="18">
        <f t="shared" si="2"/>
        <v>0</v>
      </c>
      <c r="I10" s="19"/>
      <c r="J10" s="19"/>
      <c r="K10" s="38">
        <f t="shared" si="0"/>
        <v>0</v>
      </c>
      <c r="L10" s="99">
        <f t="shared" si="1"/>
        <v>0</v>
      </c>
    </row>
    <row r="11" spans="1:12" ht="26.25" customHeight="1" x14ac:dyDescent="0.25">
      <c r="A11" s="17" t="str">
        <f>'2024 Calculator'!D11</f>
        <v>Savory Cheddar</v>
      </c>
      <c r="B11" s="114">
        <f>'2024 Calculator'!E11</f>
        <v>20</v>
      </c>
      <c r="C11" s="18"/>
      <c r="D11" s="19"/>
      <c r="E11" s="19"/>
      <c r="F11" s="19"/>
      <c r="G11" s="148"/>
      <c r="H11" s="18">
        <f t="shared" si="2"/>
        <v>0</v>
      </c>
      <c r="I11" s="19"/>
      <c r="J11" s="19"/>
      <c r="K11" s="38">
        <f t="shared" si="0"/>
        <v>0</v>
      </c>
      <c r="L11" s="99">
        <f t="shared" si="1"/>
        <v>0</v>
      </c>
    </row>
    <row r="12" spans="1:12" ht="26.25" customHeight="1" x14ac:dyDescent="0.25">
      <c r="A12" s="17" t="str">
        <f>'2024 Calculator'!D12</f>
        <v>Popping Corn</v>
      </c>
      <c r="B12" s="114">
        <f>'2024 Calculator'!E12</f>
        <v>17</v>
      </c>
      <c r="C12" s="18"/>
      <c r="D12" s="19"/>
      <c r="E12" s="19"/>
      <c r="F12" s="19"/>
      <c r="G12" s="148"/>
      <c r="H12" s="18">
        <f t="shared" si="2"/>
        <v>0</v>
      </c>
      <c r="I12" s="19"/>
      <c r="J12" s="19"/>
      <c r="K12" s="38">
        <f t="shared" si="0"/>
        <v>0</v>
      </c>
      <c r="L12" s="99">
        <f t="shared" si="1"/>
        <v>0</v>
      </c>
    </row>
    <row r="13" spans="1:12" ht="26.25" customHeight="1" x14ac:dyDescent="0.25">
      <c r="A13" s="17" t="str">
        <f>'2024 Calculator'!D13</f>
        <v>Caramel Corn</v>
      </c>
      <c r="B13" s="114">
        <f>'2024 Calculator'!E13</f>
        <v>12</v>
      </c>
      <c r="C13" s="18"/>
      <c r="D13" s="19"/>
      <c r="E13" s="19"/>
      <c r="F13" s="19"/>
      <c r="G13" s="148"/>
      <c r="H13" s="18">
        <f t="shared" si="2"/>
        <v>0</v>
      </c>
      <c r="I13" s="19"/>
      <c r="J13" s="19"/>
      <c r="K13" s="38">
        <f t="shared" si="0"/>
        <v>0</v>
      </c>
      <c r="L13" s="99">
        <f t="shared" si="1"/>
        <v>0</v>
      </c>
    </row>
    <row r="14" spans="1:12" ht="26.25" customHeight="1" x14ac:dyDescent="0.25">
      <c r="A14" s="17" t="str">
        <f>'2024 Calculator'!D14</f>
        <v>Salted Caramel Ceddar Mix</v>
      </c>
      <c r="B14" s="114">
        <f>'2024 Calculator'!E14</f>
        <v>17</v>
      </c>
      <c r="C14" s="18"/>
      <c r="D14" s="19"/>
      <c r="E14" s="19"/>
      <c r="F14" s="19"/>
      <c r="G14" s="148"/>
      <c r="H14" s="18">
        <f t="shared" si="2"/>
        <v>0</v>
      </c>
      <c r="I14" s="19"/>
      <c r="J14" s="19"/>
      <c r="K14" s="38">
        <f t="shared" si="0"/>
        <v>0</v>
      </c>
      <c r="L14" s="99">
        <f t="shared" si="1"/>
        <v>0</v>
      </c>
    </row>
    <row r="15" spans="1:12" ht="26.25" customHeight="1" x14ac:dyDescent="0.25">
      <c r="A15" s="17"/>
      <c r="B15" s="114"/>
      <c r="C15" s="18"/>
      <c r="D15" s="19"/>
      <c r="E15" s="19"/>
      <c r="F15" s="19"/>
      <c r="G15" s="148"/>
      <c r="H15" s="18">
        <f t="shared" si="2"/>
        <v>0</v>
      </c>
      <c r="I15" s="19"/>
      <c r="J15" s="19"/>
      <c r="K15" s="38">
        <f t="shared" si="0"/>
        <v>0</v>
      </c>
      <c r="L15" s="99">
        <f t="shared" si="1"/>
        <v>0</v>
      </c>
    </row>
    <row r="16" spans="1:12" ht="26.25" customHeight="1" x14ac:dyDescent="0.25">
      <c r="A16" s="17"/>
      <c r="B16" s="114"/>
      <c r="C16" s="18"/>
      <c r="D16" s="19"/>
      <c r="E16" s="19"/>
      <c r="F16" s="19"/>
      <c r="G16" s="148"/>
      <c r="H16" s="18">
        <f t="shared" si="2"/>
        <v>0</v>
      </c>
      <c r="I16" s="19"/>
      <c r="J16" s="19"/>
      <c r="K16" s="38">
        <f t="shared" si="0"/>
        <v>0</v>
      </c>
      <c r="L16" s="99">
        <f t="shared" si="1"/>
        <v>0</v>
      </c>
    </row>
    <row r="17" spans="1:12" ht="26.25" customHeight="1" x14ac:dyDescent="0.25">
      <c r="A17" s="17"/>
      <c r="B17" s="114"/>
      <c r="C17" s="18"/>
      <c r="D17" s="19"/>
      <c r="E17" s="19"/>
      <c r="F17" s="19"/>
      <c r="G17" s="148"/>
      <c r="H17" s="18">
        <f t="shared" si="2"/>
        <v>0</v>
      </c>
      <c r="I17" s="19"/>
      <c r="J17" s="19"/>
      <c r="K17" s="38">
        <f t="shared" si="0"/>
        <v>0</v>
      </c>
      <c r="L17" s="99">
        <f t="shared" si="1"/>
        <v>0</v>
      </c>
    </row>
    <row r="18" spans="1:12" ht="26.25" customHeight="1" x14ac:dyDescent="0.25">
      <c r="A18" s="17"/>
      <c r="B18" s="114"/>
      <c r="C18" s="18"/>
      <c r="D18" s="19"/>
      <c r="E18" s="19"/>
      <c r="F18" s="19"/>
      <c r="G18" s="148"/>
      <c r="H18" s="18"/>
      <c r="I18" s="19"/>
      <c r="J18" s="19"/>
      <c r="K18" s="38">
        <f>H18-I18+J18</f>
        <v>0</v>
      </c>
      <c r="L18" s="99">
        <f>SUM(B18*K18)</f>
        <v>0</v>
      </c>
    </row>
    <row r="19" spans="1:12" ht="26.25" customHeight="1" x14ac:dyDescent="0.25">
      <c r="A19" s="17"/>
      <c r="B19" s="114"/>
      <c r="C19" s="18"/>
      <c r="D19" s="19"/>
      <c r="E19" s="19"/>
      <c r="F19" s="19"/>
      <c r="G19" s="148"/>
      <c r="H19" s="18"/>
      <c r="I19" s="19"/>
      <c r="J19" s="19"/>
      <c r="K19" s="38">
        <f>H19-I19+J19</f>
        <v>0</v>
      </c>
      <c r="L19" s="99">
        <f>SUM(B19*K19)</f>
        <v>0</v>
      </c>
    </row>
    <row r="20" spans="1:12" ht="30" customHeight="1" x14ac:dyDescent="0.25">
      <c r="A20" s="169" t="s">
        <v>163</v>
      </c>
      <c r="B20" s="316"/>
      <c r="C20" s="316"/>
      <c r="D20" s="316"/>
      <c r="E20" s="316"/>
      <c r="F20" s="316"/>
      <c r="G20" s="316"/>
      <c r="H20" s="63"/>
      <c r="I20" s="63" t="s">
        <v>44</v>
      </c>
      <c r="J20" s="64"/>
      <c r="K20" s="55" t="s">
        <v>7</v>
      </c>
      <c r="L20" s="144">
        <f>SUM(L3:L19)</f>
        <v>0</v>
      </c>
    </row>
    <row r="21" spans="1:12" ht="24.95" customHeight="1" x14ac:dyDescent="0.25">
      <c r="A21" s="123" t="s">
        <v>4</v>
      </c>
      <c r="B21" s="323"/>
      <c r="C21" s="323"/>
      <c r="D21" s="323"/>
      <c r="E21" s="323"/>
      <c r="F21" s="323"/>
      <c r="G21" s="323"/>
      <c r="H21"/>
      <c r="K21" s="34" t="s">
        <v>94</v>
      </c>
      <c r="L21" s="32"/>
    </row>
    <row r="22" spans="1:12" ht="24.95" customHeight="1" x14ac:dyDescent="0.25">
      <c r="A22" s="54" t="s">
        <v>6</v>
      </c>
      <c r="B22" s="3"/>
      <c r="C22" s="53"/>
      <c r="D22" s="53"/>
      <c r="E22" s="53"/>
      <c r="F22" s="53"/>
      <c r="G22"/>
      <c r="I22" s="1"/>
      <c r="J22" s="1"/>
      <c r="K22" s="34" t="s">
        <v>70</v>
      </c>
      <c r="L22" s="155"/>
    </row>
    <row r="23" spans="1:12" ht="24.95" customHeight="1" x14ac:dyDescent="0.2">
      <c r="A23" s="11"/>
      <c r="B23" s="319"/>
      <c r="C23" s="319"/>
      <c r="D23" s="319"/>
      <c r="E23" s="319"/>
      <c r="F23" s="319"/>
      <c r="G23" s="319"/>
      <c r="H23" s="11"/>
      <c r="I23" s="1"/>
      <c r="J23" s="1"/>
      <c r="K23" s="34" t="s">
        <v>18</v>
      </c>
      <c r="L23" s="32">
        <f>J20+L20-L21-L22</f>
        <v>0</v>
      </c>
    </row>
    <row r="24" spans="1:12" ht="24.95" customHeight="1" x14ac:dyDescent="0.2">
      <c r="I24" s="321" t="s">
        <v>79</v>
      </c>
      <c r="J24" s="321"/>
      <c r="K24" s="321"/>
      <c r="L24" s="32">
        <f>(L20*0.34)+J20</f>
        <v>0</v>
      </c>
    </row>
    <row r="25" spans="1:12" ht="24.95" customHeight="1" x14ac:dyDescent="0.25">
      <c r="A25" s="138" t="s">
        <v>67</v>
      </c>
      <c r="B25" s="170" t="s">
        <v>101</v>
      </c>
      <c r="C25"/>
      <c r="D25"/>
      <c r="E25"/>
      <c r="F25"/>
      <c r="G25"/>
      <c r="H25"/>
    </row>
    <row r="26" spans="1:12" ht="24.95" customHeight="1" x14ac:dyDescent="0.25">
      <c r="A26" s="122"/>
      <c r="C26"/>
      <c r="D26"/>
      <c r="E26"/>
      <c r="F26"/>
      <c r="G26"/>
      <c r="H26"/>
    </row>
    <row r="27" spans="1:12" ht="24.95" customHeight="1" x14ac:dyDescent="0.25">
      <c r="A27" s="122"/>
      <c r="C27"/>
      <c r="D27"/>
      <c r="E27"/>
      <c r="F27"/>
      <c r="G27"/>
      <c r="H27"/>
    </row>
    <row r="28" spans="1:12" ht="24.95" customHeight="1" x14ac:dyDescent="0.25">
      <c r="A28" s="122"/>
      <c r="C28"/>
      <c r="D28"/>
      <c r="E28"/>
      <c r="F28"/>
      <c r="G28"/>
      <c r="H28"/>
    </row>
    <row r="29" spans="1:12" ht="24.95" customHeight="1" x14ac:dyDescent="0.25">
      <c r="A29" s="122"/>
      <c r="C29"/>
      <c r="D29"/>
      <c r="E29"/>
      <c r="F29"/>
      <c r="G29"/>
      <c r="H29"/>
    </row>
    <row r="30" spans="1:12" ht="24.95" customHeight="1" x14ac:dyDescent="0.25">
      <c r="A30" s="122" t="s">
        <v>102</v>
      </c>
      <c r="B30">
        <f>SUM(B26:B29)</f>
        <v>0</v>
      </c>
    </row>
    <row r="31" spans="1:12" ht="15" x14ac:dyDescent="0.25">
      <c r="A31" s="122"/>
    </row>
    <row r="32" spans="1:12" ht="15" x14ac:dyDescent="0.25">
      <c r="A32" s="122"/>
      <c r="B32" s="176"/>
    </row>
  </sheetData>
  <mergeCells count="5">
    <mergeCell ref="I24:K24"/>
    <mergeCell ref="A1:L1"/>
    <mergeCell ref="B21:G21"/>
    <mergeCell ref="B23:G23"/>
    <mergeCell ref="B20:G20"/>
  </mergeCells>
  <printOptions horizontalCentered="1" verticalCentered="1"/>
  <pageMargins left="0" right="0" top="0.23" bottom="0.24" header="0.5" footer="0.5"/>
  <pageSetup orientation="portrait" r:id="rId1"/>
  <headerFooter alignWithMargins="0"/>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25"/>
  <dimension ref="A1:L30"/>
  <sheetViews>
    <sheetView zoomScale="75" zoomScaleNormal="75" workbookViewId="0">
      <selection sqref="A1:L1"/>
    </sheetView>
  </sheetViews>
  <sheetFormatPr defaultRowHeight="14.25" x14ac:dyDescent="0.2"/>
  <cols>
    <col min="1" max="1" width="23.85546875" style="4" customWidth="1"/>
    <col min="2" max="2" width="8.140625" customWidth="1"/>
    <col min="3" max="8" width="7.28515625" style="1" customWidth="1"/>
    <col min="9" max="9" width="8.42578125" customWidth="1"/>
    <col min="10" max="10" width="8.5703125" bestFit="1" customWidth="1"/>
    <col min="12" max="12" width="14" customWidth="1"/>
  </cols>
  <sheetData>
    <row r="1" spans="1:12" ht="46.5" customHeight="1" x14ac:dyDescent="0.45">
      <c r="A1" s="315" t="s">
        <v>95</v>
      </c>
      <c r="B1" s="315"/>
      <c r="C1" s="315"/>
      <c r="D1" s="315"/>
      <c r="E1" s="315"/>
      <c r="F1" s="315"/>
      <c r="G1" s="315"/>
      <c r="H1" s="315"/>
      <c r="I1" s="315"/>
      <c r="J1" s="315"/>
      <c r="K1" s="315"/>
      <c r="L1" s="315"/>
    </row>
    <row r="2" spans="1:12" ht="47.25" x14ac:dyDescent="0.25">
      <c r="A2" s="13" t="s">
        <v>0</v>
      </c>
      <c r="B2" s="52" t="s">
        <v>1</v>
      </c>
      <c r="C2" s="9" t="s">
        <v>26</v>
      </c>
      <c r="D2" s="19" t="s">
        <v>17</v>
      </c>
      <c r="E2" s="19" t="s">
        <v>17</v>
      </c>
      <c r="F2" s="19" t="s">
        <v>17</v>
      </c>
      <c r="G2" s="148" t="s">
        <v>17</v>
      </c>
      <c r="H2" s="9" t="s">
        <v>27</v>
      </c>
      <c r="I2" s="8" t="s">
        <v>28</v>
      </c>
      <c r="J2" s="8" t="s">
        <v>24</v>
      </c>
      <c r="K2" s="37" t="s">
        <v>13</v>
      </c>
      <c r="L2" s="8" t="s">
        <v>2</v>
      </c>
    </row>
    <row r="3" spans="1:12" s="2" customFormat="1" ht="22.5" customHeight="1" x14ac:dyDescent="0.25">
      <c r="A3" s="17" t="str">
        <f>'2024 Calculator'!D3</f>
        <v>Hometown Hearos Donation</v>
      </c>
      <c r="B3" s="114">
        <f>'2024 Calculator'!E3</f>
        <v>30</v>
      </c>
      <c r="C3" s="18"/>
      <c r="D3" s="19"/>
      <c r="E3" s="19"/>
      <c r="F3" s="19"/>
      <c r="G3" s="148"/>
      <c r="H3" s="18">
        <f>SUM(C3:G3)</f>
        <v>0</v>
      </c>
      <c r="I3" s="19"/>
      <c r="J3" s="19"/>
      <c r="K3" s="38">
        <f t="shared" ref="K3:K17" si="0">H3-I3+J3</f>
        <v>0</v>
      </c>
      <c r="L3" s="99">
        <f t="shared" ref="L3:L17" si="1">SUM(B3*K3)</f>
        <v>0</v>
      </c>
    </row>
    <row r="4" spans="1:12" s="2" customFormat="1" ht="22.5" customHeight="1" x14ac:dyDescent="0.25">
      <c r="A4" s="17" t="str">
        <f>'2024 Calculator'!D4</f>
        <v>Hometown Hearos Donation</v>
      </c>
      <c r="B4" s="114">
        <f>'2024 Calculator'!E4</f>
        <v>5</v>
      </c>
      <c r="C4" s="18"/>
      <c r="D4" s="19"/>
      <c r="E4" s="19"/>
      <c r="F4" s="19"/>
      <c r="G4" s="148"/>
      <c r="H4" s="18">
        <f t="shared" ref="H4:H17" si="2">SUM(C4:G4)</f>
        <v>0</v>
      </c>
      <c r="I4" s="19"/>
      <c r="J4" s="19"/>
      <c r="K4" s="38">
        <f t="shared" si="0"/>
        <v>0</v>
      </c>
      <c r="L4" s="99">
        <f t="shared" si="1"/>
        <v>0</v>
      </c>
    </row>
    <row r="5" spans="1:12" ht="26.25" customHeight="1" x14ac:dyDescent="0.25">
      <c r="A5" s="17" t="str">
        <f>'2024 Calculator'!D5</f>
        <v>3-Pack Combo Box</v>
      </c>
      <c r="B5" s="114">
        <f>'2024 Calculator'!E5</f>
        <v>50</v>
      </c>
      <c r="C5" s="18"/>
      <c r="D5" s="19"/>
      <c r="E5" s="19"/>
      <c r="F5" s="19"/>
      <c r="G5" s="148"/>
      <c r="H5" s="18">
        <f t="shared" si="2"/>
        <v>0</v>
      </c>
      <c r="I5" s="19"/>
      <c r="J5" s="19"/>
      <c r="K5" s="38">
        <f t="shared" si="0"/>
        <v>0</v>
      </c>
      <c r="L5" s="99">
        <f t="shared" si="1"/>
        <v>0</v>
      </c>
    </row>
    <row r="6" spans="1:12" ht="26.25" customHeight="1" x14ac:dyDescent="0.25">
      <c r="A6" s="17" t="str">
        <f>'2024 Calculator'!D6</f>
        <v>White Chocolate Pretzels</v>
      </c>
      <c r="B6" s="114">
        <f>'2024 Calculator'!E6</f>
        <v>35</v>
      </c>
      <c r="C6" s="18"/>
      <c r="D6" s="19"/>
      <c r="E6" s="19"/>
      <c r="F6" s="19"/>
      <c r="G6" s="148"/>
      <c r="H6" s="18">
        <f t="shared" si="2"/>
        <v>0</v>
      </c>
      <c r="I6" s="19"/>
      <c r="J6" s="19"/>
      <c r="K6" s="38">
        <f t="shared" si="0"/>
        <v>0</v>
      </c>
      <c r="L6" s="99">
        <f t="shared" si="1"/>
        <v>0</v>
      </c>
    </row>
    <row r="7" spans="1:12" ht="26.25" customHeight="1" x14ac:dyDescent="0.25">
      <c r="A7" s="17" t="str">
        <f>'2024 Calculator'!D7</f>
        <v>Chocolate Drizzle Toffee</v>
      </c>
      <c r="B7" s="114">
        <f>'2024 Calculator'!E7</f>
        <v>35</v>
      </c>
      <c r="C7" s="18"/>
      <c r="D7" s="19"/>
      <c r="E7" s="19"/>
      <c r="F7" s="19"/>
      <c r="G7" s="148"/>
      <c r="H7" s="18">
        <f t="shared" si="2"/>
        <v>0</v>
      </c>
      <c r="I7" s="19"/>
      <c r="J7" s="19"/>
      <c r="K7" s="38">
        <f t="shared" si="0"/>
        <v>0</v>
      </c>
      <c r="L7" s="99">
        <f t="shared" si="1"/>
        <v>0</v>
      </c>
    </row>
    <row r="8" spans="1:12" ht="26.25" customHeight="1" x14ac:dyDescent="0.25">
      <c r="A8" s="17" t="str">
        <f>'2024 Calculator'!D8</f>
        <v>Micro Kettle</v>
      </c>
      <c r="B8" s="114">
        <f>'2024 Calculator'!E8</f>
        <v>25</v>
      </c>
      <c r="C8" s="18"/>
      <c r="D8" s="19"/>
      <c r="E8" s="19"/>
      <c r="F8" s="19"/>
      <c r="G8" s="148"/>
      <c r="H8" s="18">
        <f t="shared" si="2"/>
        <v>0</v>
      </c>
      <c r="I8" s="19"/>
      <c r="J8" s="19"/>
      <c r="K8" s="38">
        <f t="shared" si="0"/>
        <v>0</v>
      </c>
      <c r="L8" s="99">
        <f t="shared" si="1"/>
        <v>0</v>
      </c>
    </row>
    <row r="9" spans="1:12" ht="26.25" customHeight="1" x14ac:dyDescent="0.25">
      <c r="A9" s="17" t="str">
        <f>'2024 Calculator'!D9</f>
        <v>Micro Butter</v>
      </c>
      <c r="B9" s="114">
        <f>'2024 Calculator'!E9</f>
        <v>25</v>
      </c>
      <c r="C9" s="18"/>
      <c r="D9" s="19"/>
      <c r="E9" s="19"/>
      <c r="F9" s="19"/>
      <c r="G9" s="148"/>
      <c r="H9" s="18">
        <f t="shared" si="2"/>
        <v>0</v>
      </c>
      <c r="I9" s="19"/>
      <c r="J9" s="19"/>
      <c r="K9" s="38">
        <f t="shared" si="0"/>
        <v>0</v>
      </c>
      <c r="L9" s="99">
        <f t="shared" si="1"/>
        <v>0</v>
      </c>
    </row>
    <row r="10" spans="1:12" ht="26.25" customHeight="1" x14ac:dyDescent="0.25">
      <c r="A10" s="17" t="str">
        <f>'2024 Calculator'!D10</f>
        <v>Salted Caramel</v>
      </c>
      <c r="B10" s="114">
        <f>'2024 Calculator'!E10</f>
        <v>25</v>
      </c>
      <c r="C10" s="18"/>
      <c r="D10" s="19"/>
      <c r="E10" s="19"/>
      <c r="F10" s="19"/>
      <c r="G10" s="148"/>
      <c r="H10" s="18">
        <f t="shared" si="2"/>
        <v>0</v>
      </c>
      <c r="I10" s="19"/>
      <c r="J10" s="19"/>
      <c r="K10" s="38">
        <f t="shared" si="0"/>
        <v>0</v>
      </c>
      <c r="L10" s="99">
        <f t="shared" si="1"/>
        <v>0</v>
      </c>
    </row>
    <row r="11" spans="1:12" ht="26.25" customHeight="1" x14ac:dyDescent="0.25">
      <c r="A11" s="17" t="str">
        <f>'2024 Calculator'!D11</f>
        <v>Savory Cheddar</v>
      </c>
      <c r="B11" s="114">
        <f>'2024 Calculator'!E11</f>
        <v>20</v>
      </c>
      <c r="C11" s="18"/>
      <c r="D11" s="19"/>
      <c r="E11" s="19"/>
      <c r="F11" s="19"/>
      <c r="G11" s="148"/>
      <c r="H11" s="18">
        <f t="shared" si="2"/>
        <v>0</v>
      </c>
      <c r="I11" s="19"/>
      <c r="J11" s="19"/>
      <c r="K11" s="38">
        <f t="shared" si="0"/>
        <v>0</v>
      </c>
      <c r="L11" s="99">
        <f t="shared" si="1"/>
        <v>0</v>
      </c>
    </row>
    <row r="12" spans="1:12" ht="26.25" customHeight="1" x14ac:dyDescent="0.25">
      <c r="A12" s="17" t="str">
        <f>'2024 Calculator'!D12</f>
        <v>Popping Corn</v>
      </c>
      <c r="B12" s="114">
        <f>'2024 Calculator'!E12</f>
        <v>17</v>
      </c>
      <c r="C12" s="18"/>
      <c r="D12" s="19"/>
      <c r="E12" s="19"/>
      <c r="F12" s="19"/>
      <c r="G12" s="148"/>
      <c r="H12" s="18">
        <f t="shared" si="2"/>
        <v>0</v>
      </c>
      <c r="I12" s="19"/>
      <c r="J12" s="19"/>
      <c r="K12" s="38">
        <f t="shared" si="0"/>
        <v>0</v>
      </c>
      <c r="L12" s="99">
        <f t="shared" si="1"/>
        <v>0</v>
      </c>
    </row>
    <row r="13" spans="1:12" ht="26.25" customHeight="1" x14ac:dyDescent="0.25">
      <c r="A13" s="17" t="str">
        <f>'2024 Calculator'!D13</f>
        <v>Caramel Corn</v>
      </c>
      <c r="B13" s="114">
        <f>'2024 Calculator'!E13</f>
        <v>12</v>
      </c>
      <c r="C13" s="18"/>
      <c r="D13" s="19"/>
      <c r="E13" s="19"/>
      <c r="F13" s="19"/>
      <c r="G13" s="148"/>
      <c r="H13" s="18">
        <f t="shared" si="2"/>
        <v>0</v>
      </c>
      <c r="I13" s="19"/>
      <c r="J13" s="19"/>
      <c r="K13" s="38">
        <f t="shared" si="0"/>
        <v>0</v>
      </c>
      <c r="L13" s="99">
        <f t="shared" si="1"/>
        <v>0</v>
      </c>
    </row>
    <row r="14" spans="1:12" ht="26.25" customHeight="1" x14ac:dyDescent="0.25">
      <c r="A14" s="17" t="str">
        <f>'2024 Calculator'!D14</f>
        <v>Salted Caramel Ceddar Mix</v>
      </c>
      <c r="B14" s="114">
        <f>'2024 Calculator'!E14</f>
        <v>17</v>
      </c>
      <c r="C14" s="18"/>
      <c r="D14" s="19"/>
      <c r="E14" s="19"/>
      <c r="F14" s="19"/>
      <c r="G14" s="148"/>
      <c r="H14" s="18">
        <f t="shared" si="2"/>
        <v>0</v>
      </c>
      <c r="I14" s="19"/>
      <c r="J14" s="19"/>
      <c r="K14" s="38">
        <f t="shared" si="0"/>
        <v>0</v>
      </c>
      <c r="L14" s="99">
        <f t="shared" si="1"/>
        <v>0</v>
      </c>
    </row>
    <row r="15" spans="1:12" ht="26.25" customHeight="1" x14ac:dyDescent="0.25">
      <c r="A15" s="17"/>
      <c r="B15" s="114"/>
      <c r="C15" s="18"/>
      <c r="D15" s="19"/>
      <c r="E15" s="19"/>
      <c r="F15" s="19"/>
      <c r="G15" s="148"/>
      <c r="H15" s="18">
        <f t="shared" si="2"/>
        <v>0</v>
      </c>
      <c r="I15" s="19"/>
      <c r="J15" s="19"/>
      <c r="K15" s="38">
        <f t="shared" si="0"/>
        <v>0</v>
      </c>
      <c r="L15" s="99">
        <f t="shared" si="1"/>
        <v>0</v>
      </c>
    </row>
    <row r="16" spans="1:12" ht="26.25" customHeight="1" x14ac:dyDescent="0.25">
      <c r="A16" s="17"/>
      <c r="B16" s="114"/>
      <c r="C16" s="18"/>
      <c r="D16" s="19"/>
      <c r="E16" s="19"/>
      <c r="F16" s="19"/>
      <c r="G16" s="148"/>
      <c r="H16" s="18">
        <f t="shared" si="2"/>
        <v>0</v>
      </c>
      <c r="I16" s="19"/>
      <c r="J16" s="19"/>
      <c r="K16" s="38">
        <f t="shared" si="0"/>
        <v>0</v>
      </c>
      <c r="L16" s="99">
        <f t="shared" si="1"/>
        <v>0</v>
      </c>
    </row>
    <row r="17" spans="1:12" ht="26.25" customHeight="1" x14ac:dyDescent="0.25">
      <c r="A17" s="17"/>
      <c r="B17" s="114"/>
      <c r="C17" s="18"/>
      <c r="D17" s="19"/>
      <c r="E17" s="19"/>
      <c r="F17" s="19"/>
      <c r="G17" s="148"/>
      <c r="H17" s="18">
        <f t="shared" si="2"/>
        <v>0</v>
      </c>
      <c r="I17" s="19"/>
      <c r="J17" s="19"/>
      <c r="K17" s="38">
        <f t="shared" si="0"/>
        <v>0</v>
      </c>
      <c r="L17" s="99">
        <f t="shared" si="1"/>
        <v>0</v>
      </c>
    </row>
    <row r="18" spans="1:12" ht="26.25" customHeight="1" x14ac:dyDescent="0.25">
      <c r="A18" s="17"/>
      <c r="B18" s="114"/>
      <c r="C18" s="18"/>
      <c r="D18" s="19"/>
      <c r="E18" s="19"/>
      <c r="F18" s="19"/>
      <c r="G18" s="148"/>
      <c r="H18" s="18"/>
      <c r="I18" s="19"/>
      <c r="J18" s="19"/>
      <c r="K18" s="38">
        <f>H18-I18+J18</f>
        <v>0</v>
      </c>
      <c r="L18" s="99">
        <f>SUM(B18*K18)</f>
        <v>0</v>
      </c>
    </row>
    <row r="19" spans="1:12" ht="26.25" customHeight="1" x14ac:dyDescent="0.25">
      <c r="A19" s="17"/>
      <c r="B19" s="114"/>
      <c r="C19" s="18"/>
      <c r="D19" s="19"/>
      <c r="E19" s="19"/>
      <c r="F19" s="19"/>
      <c r="G19" s="148"/>
      <c r="H19" s="18"/>
      <c r="I19" s="19"/>
      <c r="J19" s="19"/>
      <c r="K19" s="38">
        <f>H19-I19+J19</f>
        <v>0</v>
      </c>
      <c r="L19" s="99">
        <f>SUM(B19*K19)</f>
        <v>0</v>
      </c>
    </row>
    <row r="20" spans="1:12" ht="30" customHeight="1" x14ac:dyDescent="0.25">
      <c r="A20" s="169" t="s">
        <v>163</v>
      </c>
      <c r="B20" s="316"/>
      <c r="C20" s="316"/>
      <c r="D20" s="316"/>
      <c r="E20" s="316"/>
      <c r="F20" s="316"/>
      <c r="G20" s="316"/>
      <c r="H20" s="63"/>
      <c r="I20" s="63" t="s">
        <v>44</v>
      </c>
      <c r="J20" s="64"/>
      <c r="K20" s="55" t="s">
        <v>7</v>
      </c>
      <c r="L20" s="144">
        <f>SUM(L3:L19)</f>
        <v>0</v>
      </c>
    </row>
    <row r="21" spans="1:12" ht="24.95" customHeight="1" x14ac:dyDescent="0.25">
      <c r="A21" s="123" t="s">
        <v>4</v>
      </c>
      <c r="B21" s="323"/>
      <c r="C21" s="323"/>
      <c r="D21" s="323"/>
      <c r="E21" s="323"/>
      <c r="F21" s="323"/>
      <c r="G21" s="323"/>
      <c r="H21"/>
      <c r="K21" s="34" t="s">
        <v>94</v>
      </c>
      <c r="L21" s="32"/>
    </row>
    <row r="22" spans="1:12" ht="24.95" customHeight="1" x14ac:dyDescent="0.25">
      <c r="A22" s="54" t="s">
        <v>6</v>
      </c>
      <c r="B22" s="3"/>
      <c r="C22" s="53"/>
      <c r="D22" s="53"/>
      <c r="E22" s="53"/>
      <c r="F22" s="53"/>
      <c r="G22"/>
      <c r="I22" s="1"/>
      <c r="J22" s="1"/>
      <c r="K22" s="34" t="s">
        <v>70</v>
      </c>
      <c r="L22" s="155"/>
    </row>
    <row r="23" spans="1:12" ht="24.95" customHeight="1" x14ac:dyDescent="0.2">
      <c r="A23" s="11"/>
      <c r="B23" s="319"/>
      <c r="C23" s="319"/>
      <c r="D23" s="319"/>
      <c r="E23" s="319"/>
      <c r="F23" s="319"/>
      <c r="G23" s="319"/>
      <c r="H23" s="11"/>
      <c r="I23" s="1"/>
      <c r="J23" s="1"/>
      <c r="K23" s="34" t="s">
        <v>18</v>
      </c>
      <c r="L23" s="32">
        <f>J20+L20-L21-L22</f>
        <v>0</v>
      </c>
    </row>
    <row r="24" spans="1:12" ht="24.95" customHeight="1" x14ac:dyDescent="0.2">
      <c r="I24" s="321" t="s">
        <v>79</v>
      </c>
      <c r="J24" s="321"/>
      <c r="K24" s="321"/>
      <c r="L24" s="32">
        <f>(L20*0.34)+J20</f>
        <v>0</v>
      </c>
    </row>
    <row r="25" spans="1:12" ht="24.95" customHeight="1" x14ac:dyDescent="0.25">
      <c r="A25" s="138" t="s">
        <v>67</v>
      </c>
      <c r="B25" s="170" t="s">
        <v>101</v>
      </c>
      <c r="C25"/>
      <c r="D25"/>
      <c r="E25"/>
      <c r="F25"/>
      <c r="G25"/>
      <c r="H25"/>
    </row>
    <row r="26" spans="1:12" ht="24.95" customHeight="1" x14ac:dyDescent="0.25">
      <c r="A26" s="122"/>
      <c r="C26"/>
      <c r="D26"/>
      <c r="E26"/>
      <c r="F26"/>
      <c r="G26"/>
      <c r="H26"/>
    </row>
    <row r="27" spans="1:12" ht="24.95" customHeight="1" x14ac:dyDescent="0.25">
      <c r="A27" s="122"/>
      <c r="C27"/>
      <c r="D27"/>
      <c r="E27"/>
      <c r="F27"/>
      <c r="G27"/>
      <c r="H27"/>
    </row>
    <row r="28" spans="1:12" ht="24.95" customHeight="1" x14ac:dyDescent="0.25">
      <c r="A28" s="122"/>
      <c r="C28"/>
      <c r="D28"/>
      <c r="E28"/>
      <c r="F28"/>
      <c r="G28"/>
      <c r="H28"/>
    </row>
    <row r="29" spans="1:12" ht="24.95" customHeight="1" x14ac:dyDescent="0.25">
      <c r="A29" s="122"/>
      <c r="C29"/>
      <c r="D29"/>
      <c r="E29"/>
      <c r="F29"/>
      <c r="G29"/>
      <c r="H29"/>
    </row>
    <row r="30" spans="1:12" ht="24.95" customHeight="1" x14ac:dyDescent="0.25">
      <c r="A30" s="122" t="s">
        <v>102</v>
      </c>
      <c r="B30">
        <f>SUM(B26:B29)</f>
        <v>0</v>
      </c>
    </row>
  </sheetData>
  <mergeCells count="5">
    <mergeCell ref="A1:L1"/>
    <mergeCell ref="B21:G21"/>
    <mergeCell ref="B23:G23"/>
    <mergeCell ref="I24:K24"/>
    <mergeCell ref="B20:G20"/>
  </mergeCells>
  <printOptions horizontalCentered="1" verticalCentered="1"/>
  <pageMargins left="0" right="0" top="0.23" bottom="0.24" header="0.5" footer="0.5"/>
  <pageSetup orientation="portrait"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26">
    <pageSetUpPr fitToPage="1"/>
  </sheetPr>
  <dimension ref="A1:L30"/>
  <sheetViews>
    <sheetView zoomScale="75" zoomScaleNormal="75" workbookViewId="0">
      <selection sqref="A1:L1"/>
    </sheetView>
  </sheetViews>
  <sheetFormatPr defaultRowHeight="14.25" x14ac:dyDescent="0.2"/>
  <cols>
    <col min="1" max="1" width="23.85546875" style="4" customWidth="1"/>
    <col min="2" max="2" width="8.140625" customWidth="1"/>
    <col min="3" max="8" width="7.28515625" style="1" customWidth="1"/>
    <col min="9" max="9" width="8.42578125" customWidth="1"/>
    <col min="10" max="10" width="8.5703125" bestFit="1" customWidth="1"/>
    <col min="12" max="12" width="14" customWidth="1"/>
  </cols>
  <sheetData>
    <row r="1" spans="1:12" ht="46.5" customHeight="1" x14ac:dyDescent="0.45">
      <c r="A1" s="315" t="s">
        <v>95</v>
      </c>
      <c r="B1" s="315"/>
      <c r="C1" s="315"/>
      <c r="D1" s="315"/>
      <c r="E1" s="315"/>
      <c r="F1" s="315"/>
      <c r="G1" s="315"/>
      <c r="H1" s="315"/>
      <c r="I1" s="315"/>
      <c r="J1" s="315"/>
      <c r="K1" s="315"/>
      <c r="L1" s="315"/>
    </row>
    <row r="2" spans="1:12" ht="47.25" x14ac:dyDescent="0.25">
      <c r="A2" s="13" t="s">
        <v>0</v>
      </c>
      <c r="B2" s="52" t="s">
        <v>1</v>
      </c>
      <c r="C2" s="9" t="s">
        <v>26</v>
      </c>
      <c r="D2" s="19" t="s">
        <v>17</v>
      </c>
      <c r="E2" s="19" t="s">
        <v>17</v>
      </c>
      <c r="F2" s="19" t="s">
        <v>17</v>
      </c>
      <c r="G2" s="148" t="s">
        <v>17</v>
      </c>
      <c r="H2" s="9" t="s">
        <v>27</v>
      </c>
      <c r="I2" s="8" t="s">
        <v>28</v>
      </c>
      <c r="J2" s="8" t="s">
        <v>24</v>
      </c>
      <c r="K2" s="37" t="s">
        <v>13</v>
      </c>
      <c r="L2" s="8" t="s">
        <v>2</v>
      </c>
    </row>
    <row r="3" spans="1:12" s="2" customFormat="1" ht="22.5" customHeight="1" x14ac:dyDescent="0.25">
      <c r="A3" s="17" t="str">
        <f>'2024 Calculator'!D3</f>
        <v>Hometown Hearos Donation</v>
      </c>
      <c r="B3" s="114">
        <f>'2024 Calculator'!E3</f>
        <v>30</v>
      </c>
      <c r="C3" s="18"/>
      <c r="D3" s="19"/>
      <c r="E3" s="19"/>
      <c r="F3" s="19"/>
      <c r="G3" s="148"/>
      <c r="H3" s="18">
        <f>SUM(C3:G3)</f>
        <v>0</v>
      </c>
      <c r="I3" s="19"/>
      <c r="J3" s="19"/>
      <c r="K3" s="38">
        <f t="shared" ref="K3:K17" si="0">H3-I3+J3</f>
        <v>0</v>
      </c>
      <c r="L3" s="99">
        <f t="shared" ref="L3:L17" si="1">SUM(B3*K3)</f>
        <v>0</v>
      </c>
    </row>
    <row r="4" spans="1:12" s="2" customFormat="1" ht="22.5" customHeight="1" x14ac:dyDescent="0.25">
      <c r="A4" s="17" t="str">
        <f>'2024 Calculator'!D4</f>
        <v>Hometown Hearos Donation</v>
      </c>
      <c r="B4" s="114">
        <f>'2024 Calculator'!E4</f>
        <v>5</v>
      </c>
      <c r="C4" s="18"/>
      <c r="D4" s="19"/>
      <c r="E4" s="19"/>
      <c r="F4" s="19"/>
      <c r="G4" s="148"/>
      <c r="H4" s="18">
        <f t="shared" ref="H4:H17" si="2">SUM(C4:G4)</f>
        <v>0</v>
      </c>
      <c r="I4" s="19"/>
      <c r="J4" s="19"/>
      <c r="K4" s="38">
        <f t="shared" si="0"/>
        <v>0</v>
      </c>
      <c r="L4" s="99">
        <f t="shared" si="1"/>
        <v>0</v>
      </c>
    </row>
    <row r="5" spans="1:12" ht="26.25" customHeight="1" x14ac:dyDescent="0.25">
      <c r="A5" s="17" t="str">
        <f>'2024 Calculator'!D5</f>
        <v>3-Pack Combo Box</v>
      </c>
      <c r="B5" s="114">
        <f>'2024 Calculator'!E5</f>
        <v>50</v>
      </c>
      <c r="C5" s="18"/>
      <c r="D5" s="19"/>
      <c r="E5" s="19"/>
      <c r="F5" s="19"/>
      <c r="G5" s="148"/>
      <c r="H5" s="18">
        <f t="shared" si="2"/>
        <v>0</v>
      </c>
      <c r="I5" s="19"/>
      <c r="J5" s="19"/>
      <c r="K5" s="38">
        <f t="shared" si="0"/>
        <v>0</v>
      </c>
      <c r="L5" s="99">
        <f t="shared" si="1"/>
        <v>0</v>
      </c>
    </row>
    <row r="6" spans="1:12" ht="26.25" customHeight="1" x14ac:dyDescent="0.25">
      <c r="A6" s="17" t="str">
        <f>'2024 Calculator'!D6</f>
        <v>White Chocolate Pretzels</v>
      </c>
      <c r="B6" s="114">
        <f>'2024 Calculator'!E6</f>
        <v>35</v>
      </c>
      <c r="C6" s="18"/>
      <c r="D6" s="19"/>
      <c r="E6" s="19"/>
      <c r="F6" s="19"/>
      <c r="G6" s="148"/>
      <c r="H6" s="18">
        <f t="shared" si="2"/>
        <v>0</v>
      </c>
      <c r="I6" s="19"/>
      <c r="J6" s="19"/>
      <c r="K6" s="38">
        <f t="shared" si="0"/>
        <v>0</v>
      </c>
      <c r="L6" s="99">
        <f t="shared" si="1"/>
        <v>0</v>
      </c>
    </row>
    <row r="7" spans="1:12" ht="26.25" customHeight="1" x14ac:dyDescent="0.25">
      <c r="A7" s="17" t="str">
        <f>'2024 Calculator'!D7</f>
        <v>Chocolate Drizzle Toffee</v>
      </c>
      <c r="B7" s="114">
        <f>'2024 Calculator'!E7</f>
        <v>35</v>
      </c>
      <c r="C7" s="18"/>
      <c r="D7" s="19"/>
      <c r="E7" s="19"/>
      <c r="F7" s="19"/>
      <c r="G7" s="148"/>
      <c r="H7" s="18">
        <f t="shared" si="2"/>
        <v>0</v>
      </c>
      <c r="I7" s="19"/>
      <c r="J7" s="19"/>
      <c r="K7" s="38">
        <f t="shared" si="0"/>
        <v>0</v>
      </c>
      <c r="L7" s="99">
        <f t="shared" si="1"/>
        <v>0</v>
      </c>
    </row>
    <row r="8" spans="1:12" ht="26.25" customHeight="1" x14ac:dyDescent="0.25">
      <c r="A8" s="17" t="str">
        <f>'2024 Calculator'!D8</f>
        <v>Micro Kettle</v>
      </c>
      <c r="B8" s="114">
        <f>'2024 Calculator'!E8</f>
        <v>25</v>
      </c>
      <c r="C8" s="18"/>
      <c r="D8" s="19"/>
      <c r="E8" s="19"/>
      <c r="F8" s="19"/>
      <c r="G8" s="148"/>
      <c r="H8" s="18">
        <f t="shared" si="2"/>
        <v>0</v>
      </c>
      <c r="I8" s="19"/>
      <c r="J8" s="19"/>
      <c r="K8" s="38">
        <f t="shared" si="0"/>
        <v>0</v>
      </c>
      <c r="L8" s="99">
        <f t="shared" si="1"/>
        <v>0</v>
      </c>
    </row>
    <row r="9" spans="1:12" ht="26.25" customHeight="1" x14ac:dyDescent="0.25">
      <c r="A9" s="17" t="str">
        <f>'2024 Calculator'!D9</f>
        <v>Micro Butter</v>
      </c>
      <c r="B9" s="114">
        <f>'2024 Calculator'!E9</f>
        <v>25</v>
      </c>
      <c r="C9" s="18"/>
      <c r="D9" s="19"/>
      <c r="E9" s="19"/>
      <c r="F9" s="19"/>
      <c r="G9" s="148"/>
      <c r="H9" s="18">
        <f t="shared" si="2"/>
        <v>0</v>
      </c>
      <c r="I9" s="19"/>
      <c r="J9" s="19"/>
      <c r="K9" s="38">
        <f t="shared" si="0"/>
        <v>0</v>
      </c>
      <c r="L9" s="99">
        <f t="shared" si="1"/>
        <v>0</v>
      </c>
    </row>
    <row r="10" spans="1:12" ht="26.25" customHeight="1" x14ac:dyDescent="0.25">
      <c r="A10" s="17" t="str">
        <f>'2024 Calculator'!D10</f>
        <v>Salted Caramel</v>
      </c>
      <c r="B10" s="114">
        <f>'2024 Calculator'!E10</f>
        <v>25</v>
      </c>
      <c r="C10" s="18"/>
      <c r="D10" s="19"/>
      <c r="E10" s="19"/>
      <c r="F10" s="19"/>
      <c r="G10" s="148"/>
      <c r="H10" s="18">
        <f t="shared" si="2"/>
        <v>0</v>
      </c>
      <c r="I10" s="19"/>
      <c r="J10" s="19"/>
      <c r="K10" s="38">
        <f t="shared" si="0"/>
        <v>0</v>
      </c>
      <c r="L10" s="99">
        <f t="shared" si="1"/>
        <v>0</v>
      </c>
    </row>
    <row r="11" spans="1:12" ht="26.25" customHeight="1" x14ac:dyDescent="0.25">
      <c r="A11" s="17" t="str">
        <f>'2024 Calculator'!D11</f>
        <v>Savory Cheddar</v>
      </c>
      <c r="B11" s="114">
        <f>'2024 Calculator'!E11</f>
        <v>20</v>
      </c>
      <c r="C11" s="18"/>
      <c r="D11" s="19"/>
      <c r="E11" s="19"/>
      <c r="F11" s="19"/>
      <c r="G11" s="148"/>
      <c r="H11" s="18">
        <f t="shared" si="2"/>
        <v>0</v>
      </c>
      <c r="I11" s="19"/>
      <c r="J11" s="19"/>
      <c r="K11" s="38">
        <f t="shared" si="0"/>
        <v>0</v>
      </c>
      <c r="L11" s="99">
        <f t="shared" si="1"/>
        <v>0</v>
      </c>
    </row>
    <row r="12" spans="1:12" ht="26.25" customHeight="1" x14ac:dyDescent="0.25">
      <c r="A12" s="17" t="str">
        <f>'2024 Calculator'!D12</f>
        <v>Popping Corn</v>
      </c>
      <c r="B12" s="114">
        <f>'2024 Calculator'!E12</f>
        <v>17</v>
      </c>
      <c r="C12" s="18"/>
      <c r="D12" s="19"/>
      <c r="E12" s="19"/>
      <c r="F12" s="19"/>
      <c r="G12" s="148"/>
      <c r="H12" s="18">
        <f t="shared" si="2"/>
        <v>0</v>
      </c>
      <c r="I12" s="19"/>
      <c r="J12" s="19"/>
      <c r="K12" s="38">
        <f t="shared" si="0"/>
        <v>0</v>
      </c>
      <c r="L12" s="99">
        <f t="shared" si="1"/>
        <v>0</v>
      </c>
    </row>
    <row r="13" spans="1:12" ht="26.25" customHeight="1" x14ac:dyDescent="0.25">
      <c r="A13" s="17" t="str">
        <f>'2024 Calculator'!D13</f>
        <v>Caramel Corn</v>
      </c>
      <c r="B13" s="114">
        <f>'2024 Calculator'!E13</f>
        <v>12</v>
      </c>
      <c r="C13" s="18"/>
      <c r="D13" s="19"/>
      <c r="E13" s="19"/>
      <c r="F13" s="19"/>
      <c r="G13" s="148"/>
      <c r="H13" s="18">
        <f t="shared" si="2"/>
        <v>0</v>
      </c>
      <c r="I13" s="19"/>
      <c r="J13" s="19"/>
      <c r="K13" s="38">
        <f t="shared" si="0"/>
        <v>0</v>
      </c>
      <c r="L13" s="99">
        <f t="shared" si="1"/>
        <v>0</v>
      </c>
    </row>
    <row r="14" spans="1:12" ht="26.25" customHeight="1" x14ac:dyDescent="0.25">
      <c r="A14" s="17" t="str">
        <f>'2024 Calculator'!D14</f>
        <v>Salted Caramel Ceddar Mix</v>
      </c>
      <c r="B14" s="114">
        <f>'2024 Calculator'!E14</f>
        <v>17</v>
      </c>
      <c r="C14" s="18"/>
      <c r="D14" s="19"/>
      <c r="E14" s="19"/>
      <c r="F14" s="19"/>
      <c r="G14" s="148"/>
      <c r="H14" s="18">
        <f t="shared" si="2"/>
        <v>0</v>
      </c>
      <c r="I14" s="19"/>
      <c r="J14" s="19"/>
      <c r="K14" s="38">
        <f t="shared" si="0"/>
        <v>0</v>
      </c>
      <c r="L14" s="99">
        <f t="shared" si="1"/>
        <v>0</v>
      </c>
    </row>
    <row r="15" spans="1:12" ht="26.25" customHeight="1" x14ac:dyDescent="0.25">
      <c r="A15" s="17"/>
      <c r="B15" s="114"/>
      <c r="C15" s="18"/>
      <c r="D15" s="19"/>
      <c r="E15" s="19"/>
      <c r="F15" s="19"/>
      <c r="G15" s="148"/>
      <c r="H15" s="18">
        <f t="shared" si="2"/>
        <v>0</v>
      </c>
      <c r="I15" s="19"/>
      <c r="J15" s="19"/>
      <c r="K15" s="38">
        <f t="shared" si="0"/>
        <v>0</v>
      </c>
      <c r="L15" s="99">
        <f t="shared" si="1"/>
        <v>0</v>
      </c>
    </row>
    <row r="16" spans="1:12" ht="26.25" customHeight="1" x14ac:dyDescent="0.25">
      <c r="A16" s="17"/>
      <c r="B16" s="114"/>
      <c r="C16" s="18"/>
      <c r="D16" s="19"/>
      <c r="E16" s="19"/>
      <c r="F16" s="19"/>
      <c r="G16" s="148"/>
      <c r="H16" s="18">
        <f t="shared" si="2"/>
        <v>0</v>
      </c>
      <c r="I16" s="19"/>
      <c r="J16" s="19"/>
      <c r="K16" s="38">
        <f t="shared" si="0"/>
        <v>0</v>
      </c>
      <c r="L16" s="99">
        <f t="shared" si="1"/>
        <v>0</v>
      </c>
    </row>
    <row r="17" spans="1:12" ht="26.25" customHeight="1" x14ac:dyDescent="0.25">
      <c r="A17" s="17"/>
      <c r="B17" s="114"/>
      <c r="C17" s="18"/>
      <c r="D17" s="19"/>
      <c r="E17" s="19"/>
      <c r="F17" s="19"/>
      <c r="G17" s="148"/>
      <c r="H17" s="18">
        <f t="shared" si="2"/>
        <v>0</v>
      </c>
      <c r="I17" s="19"/>
      <c r="J17" s="19"/>
      <c r="K17" s="38">
        <f t="shared" si="0"/>
        <v>0</v>
      </c>
      <c r="L17" s="99">
        <f t="shared" si="1"/>
        <v>0</v>
      </c>
    </row>
    <row r="18" spans="1:12" ht="26.25" customHeight="1" x14ac:dyDescent="0.25">
      <c r="A18" s="17"/>
      <c r="B18" s="114"/>
      <c r="C18" s="18"/>
      <c r="D18" s="19"/>
      <c r="E18" s="19"/>
      <c r="F18" s="19"/>
      <c r="G18" s="148"/>
      <c r="H18" s="18"/>
      <c r="I18" s="19"/>
      <c r="J18" s="19"/>
      <c r="K18" s="38">
        <f>H18-I18+J18</f>
        <v>0</v>
      </c>
      <c r="L18" s="99">
        <f>SUM(B18*K18)</f>
        <v>0</v>
      </c>
    </row>
    <row r="19" spans="1:12" ht="26.25" customHeight="1" x14ac:dyDescent="0.25">
      <c r="A19" s="17"/>
      <c r="B19" s="114"/>
      <c r="C19" s="18"/>
      <c r="D19" s="19"/>
      <c r="E19" s="19"/>
      <c r="F19" s="19"/>
      <c r="G19" s="148"/>
      <c r="H19" s="18"/>
      <c r="I19" s="19"/>
      <c r="J19" s="19"/>
      <c r="K19" s="38">
        <f>H19-I19+J19</f>
        <v>0</v>
      </c>
      <c r="L19" s="99">
        <f>SUM(B19*K19)</f>
        <v>0</v>
      </c>
    </row>
    <row r="20" spans="1:12" ht="30" customHeight="1" x14ac:dyDescent="0.25">
      <c r="A20" s="169" t="s">
        <v>163</v>
      </c>
      <c r="B20" s="316"/>
      <c r="C20" s="316"/>
      <c r="D20" s="316"/>
      <c r="E20" s="316"/>
      <c r="F20" s="316"/>
      <c r="G20" s="316"/>
      <c r="H20" s="63"/>
      <c r="I20" s="63" t="s">
        <v>44</v>
      </c>
      <c r="J20" s="64"/>
      <c r="K20" s="55" t="s">
        <v>7</v>
      </c>
      <c r="L20" s="144">
        <f>SUM(L3:L19)</f>
        <v>0</v>
      </c>
    </row>
    <row r="21" spans="1:12" ht="24.95" customHeight="1" x14ac:dyDescent="0.25">
      <c r="A21" s="123" t="s">
        <v>4</v>
      </c>
      <c r="B21" s="323"/>
      <c r="C21" s="323"/>
      <c r="D21" s="323"/>
      <c r="E21" s="323"/>
      <c r="F21" s="323"/>
      <c r="G21" s="323"/>
      <c r="H21"/>
      <c r="K21" s="34" t="s">
        <v>94</v>
      </c>
      <c r="L21" s="32"/>
    </row>
    <row r="22" spans="1:12" ht="24.95" customHeight="1" x14ac:dyDescent="0.25">
      <c r="A22" s="54" t="s">
        <v>6</v>
      </c>
      <c r="B22" s="3"/>
      <c r="C22" s="53"/>
      <c r="D22" s="53"/>
      <c r="E22" s="53"/>
      <c r="F22" s="53"/>
      <c r="G22"/>
      <c r="I22" s="1"/>
      <c r="J22" s="1"/>
      <c r="K22" s="34" t="s">
        <v>70</v>
      </c>
      <c r="L22" s="155"/>
    </row>
    <row r="23" spans="1:12" ht="24.95" customHeight="1" x14ac:dyDescent="0.2">
      <c r="A23" s="11"/>
      <c r="B23" s="319"/>
      <c r="C23" s="319"/>
      <c r="D23" s="319"/>
      <c r="E23" s="319"/>
      <c r="F23" s="319"/>
      <c r="G23" s="319"/>
      <c r="H23" s="11"/>
      <c r="I23" s="1"/>
      <c r="J23" s="1"/>
      <c r="K23" s="34" t="s">
        <v>18</v>
      </c>
      <c r="L23" s="32">
        <f>J20+L20-L21-L22</f>
        <v>0</v>
      </c>
    </row>
    <row r="24" spans="1:12" ht="24.95" customHeight="1" x14ac:dyDescent="0.2">
      <c r="I24" s="321" t="s">
        <v>79</v>
      </c>
      <c r="J24" s="321"/>
      <c r="K24" s="321"/>
      <c r="L24" s="32">
        <f>(L20*0.34)+J20</f>
        <v>0</v>
      </c>
    </row>
    <row r="25" spans="1:12" ht="24.95" customHeight="1" x14ac:dyDescent="0.25">
      <c r="A25" s="138" t="s">
        <v>67</v>
      </c>
      <c r="B25" s="170" t="s">
        <v>101</v>
      </c>
      <c r="C25"/>
      <c r="D25"/>
      <c r="E25"/>
      <c r="F25"/>
      <c r="G25"/>
      <c r="H25"/>
    </row>
    <row r="26" spans="1:12" ht="24.95" customHeight="1" x14ac:dyDescent="0.25">
      <c r="A26" s="122"/>
      <c r="C26"/>
      <c r="D26"/>
      <c r="E26"/>
      <c r="F26"/>
      <c r="G26"/>
      <c r="H26"/>
    </row>
    <row r="27" spans="1:12" ht="24.95" customHeight="1" x14ac:dyDescent="0.25">
      <c r="A27" s="122"/>
      <c r="C27"/>
      <c r="D27"/>
      <c r="E27"/>
      <c r="F27"/>
      <c r="G27"/>
      <c r="H27"/>
    </row>
    <row r="28" spans="1:12" ht="24.95" customHeight="1" x14ac:dyDescent="0.25">
      <c r="A28" s="122"/>
      <c r="C28"/>
      <c r="D28"/>
      <c r="E28"/>
      <c r="F28"/>
      <c r="G28"/>
      <c r="H28"/>
    </row>
    <row r="29" spans="1:12" ht="15" x14ac:dyDescent="0.25">
      <c r="A29" s="122"/>
      <c r="C29"/>
      <c r="D29"/>
      <c r="E29"/>
      <c r="F29"/>
      <c r="G29"/>
      <c r="H29"/>
    </row>
    <row r="30" spans="1:12" ht="15" x14ac:dyDescent="0.25">
      <c r="A30" s="122" t="s">
        <v>102</v>
      </c>
      <c r="B30">
        <f>SUM(B26:B29)</f>
        <v>0</v>
      </c>
    </row>
  </sheetData>
  <mergeCells count="5">
    <mergeCell ref="A1:L1"/>
    <mergeCell ref="B21:G21"/>
    <mergeCell ref="B23:G23"/>
    <mergeCell ref="I24:K24"/>
    <mergeCell ref="B20:G20"/>
  </mergeCells>
  <printOptions horizontalCentered="1" verticalCentered="1"/>
  <pageMargins left="0" right="0" top="0.23" bottom="0.24" header="0.5" footer="0.5"/>
  <pageSetup scale="92" orientation="portrait" r:id="rId1"/>
  <headerFooter alignWithMargins="0"/>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27">
    <pageSetUpPr fitToPage="1"/>
  </sheetPr>
  <dimension ref="A1:L31"/>
  <sheetViews>
    <sheetView zoomScale="75" zoomScaleNormal="75" workbookViewId="0">
      <selection sqref="A1:L1"/>
    </sheetView>
  </sheetViews>
  <sheetFormatPr defaultRowHeight="14.25" x14ac:dyDescent="0.2"/>
  <cols>
    <col min="1" max="1" width="23.85546875" style="4" customWidth="1"/>
    <col min="2" max="2" width="8.140625" customWidth="1"/>
    <col min="3" max="8" width="7.28515625" style="1" customWidth="1"/>
    <col min="9" max="9" width="8.42578125" customWidth="1"/>
    <col min="10" max="10" width="9.85546875" bestFit="1" customWidth="1"/>
    <col min="12" max="12" width="14" customWidth="1"/>
  </cols>
  <sheetData>
    <row r="1" spans="1:12" ht="46.5" customHeight="1" x14ac:dyDescent="0.45">
      <c r="A1" s="315" t="s">
        <v>95</v>
      </c>
      <c r="B1" s="315"/>
      <c r="C1" s="315"/>
      <c r="D1" s="315"/>
      <c r="E1" s="315"/>
      <c r="F1" s="315"/>
      <c r="G1" s="315"/>
      <c r="H1" s="315"/>
      <c r="I1" s="315"/>
      <c r="J1" s="315"/>
      <c r="K1" s="315"/>
      <c r="L1" s="315"/>
    </row>
    <row r="2" spans="1:12" ht="47.25" x14ac:dyDescent="0.25">
      <c r="A2" s="13" t="s">
        <v>0</v>
      </c>
      <c r="B2" s="52" t="s">
        <v>1</v>
      </c>
      <c r="C2" s="9" t="s">
        <v>26</v>
      </c>
      <c r="D2" s="19" t="s">
        <v>17</v>
      </c>
      <c r="E2" s="19" t="s">
        <v>17</v>
      </c>
      <c r="F2" s="19" t="s">
        <v>17</v>
      </c>
      <c r="G2" s="148" t="s">
        <v>17</v>
      </c>
      <c r="H2" s="9" t="s">
        <v>27</v>
      </c>
      <c r="I2" s="8" t="s">
        <v>28</v>
      </c>
      <c r="J2" s="8" t="s">
        <v>24</v>
      </c>
      <c r="K2" s="37" t="s">
        <v>13</v>
      </c>
      <c r="L2" s="8" t="s">
        <v>2</v>
      </c>
    </row>
    <row r="3" spans="1:12" s="2" customFormat="1" ht="22.5" customHeight="1" x14ac:dyDescent="0.25">
      <c r="A3" s="17" t="str">
        <f>'2024 Calculator'!D3</f>
        <v>Hometown Hearos Donation</v>
      </c>
      <c r="B3" s="114">
        <f>'2024 Calculator'!E3</f>
        <v>30</v>
      </c>
      <c r="C3" s="18"/>
      <c r="D3" s="19"/>
      <c r="E3" s="19"/>
      <c r="F3" s="19"/>
      <c r="G3" s="148"/>
      <c r="H3" s="18">
        <f>SUM(C3:G3)</f>
        <v>0</v>
      </c>
      <c r="I3" s="19"/>
      <c r="J3" s="19"/>
      <c r="K3" s="38">
        <f t="shared" ref="K3:K17" si="0">H3-I3+J3</f>
        <v>0</v>
      </c>
      <c r="L3" s="99">
        <f t="shared" ref="L3:L17" si="1">SUM(B3*K3)</f>
        <v>0</v>
      </c>
    </row>
    <row r="4" spans="1:12" s="2" customFormat="1" ht="22.5" customHeight="1" x14ac:dyDescent="0.25">
      <c r="A4" s="17" t="str">
        <f>'2024 Calculator'!D4</f>
        <v>Hometown Hearos Donation</v>
      </c>
      <c r="B4" s="114">
        <f>'2024 Calculator'!E4</f>
        <v>5</v>
      </c>
      <c r="C4" s="18"/>
      <c r="D4" s="19"/>
      <c r="E4" s="19"/>
      <c r="F4" s="19"/>
      <c r="G4" s="148"/>
      <c r="H4" s="18">
        <f t="shared" ref="H4:H17" si="2">SUM(C4:G4)</f>
        <v>0</v>
      </c>
      <c r="I4" s="19"/>
      <c r="J4" s="19"/>
      <c r="K4" s="38">
        <f t="shared" si="0"/>
        <v>0</v>
      </c>
      <c r="L4" s="99">
        <f t="shared" si="1"/>
        <v>0</v>
      </c>
    </row>
    <row r="5" spans="1:12" ht="26.25" customHeight="1" x14ac:dyDescent="0.25">
      <c r="A5" s="17" t="str">
        <f>'2024 Calculator'!D5</f>
        <v>3-Pack Combo Box</v>
      </c>
      <c r="B5" s="114">
        <f>'2024 Calculator'!E5</f>
        <v>50</v>
      </c>
      <c r="C5" s="18"/>
      <c r="D5" s="19"/>
      <c r="E5" s="19"/>
      <c r="F5" s="19"/>
      <c r="G5" s="148"/>
      <c r="H5" s="18">
        <f t="shared" si="2"/>
        <v>0</v>
      </c>
      <c r="I5" s="19"/>
      <c r="J5" s="19"/>
      <c r="K5" s="38">
        <f t="shared" si="0"/>
        <v>0</v>
      </c>
      <c r="L5" s="99">
        <f t="shared" si="1"/>
        <v>0</v>
      </c>
    </row>
    <row r="6" spans="1:12" ht="26.25" customHeight="1" x14ac:dyDescent="0.25">
      <c r="A6" s="17" t="str">
        <f>'2024 Calculator'!D6</f>
        <v>White Chocolate Pretzels</v>
      </c>
      <c r="B6" s="114">
        <f>'2024 Calculator'!E6</f>
        <v>35</v>
      </c>
      <c r="C6" s="18"/>
      <c r="D6" s="19"/>
      <c r="E6" s="19"/>
      <c r="F6" s="19"/>
      <c r="G6" s="148"/>
      <c r="H6" s="18">
        <f t="shared" si="2"/>
        <v>0</v>
      </c>
      <c r="I6" s="19"/>
      <c r="J6" s="19"/>
      <c r="K6" s="38">
        <f t="shared" si="0"/>
        <v>0</v>
      </c>
      <c r="L6" s="99">
        <f t="shared" si="1"/>
        <v>0</v>
      </c>
    </row>
    <row r="7" spans="1:12" ht="26.25" customHeight="1" x14ac:dyDescent="0.25">
      <c r="A7" s="17" t="str">
        <f>'2024 Calculator'!D7</f>
        <v>Chocolate Drizzle Toffee</v>
      </c>
      <c r="B7" s="114">
        <f>'2024 Calculator'!E7</f>
        <v>35</v>
      </c>
      <c r="C7" s="18"/>
      <c r="D7" s="19"/>
      <c r="E7" s="19"/>
      <c r="F7" s="19"/>
      <c r="G7" s="148"/>
      <c r="H7" s="18">
        <f t="shared" si="2"/>
        <v>0</v>
      </c>
      <c r="I7" s="19"/>
      <c r="J7" s="19"/>
      <c r="K7" s="38">
        <f t="shared" si="0"/>
        <v>0</v>
      </c>
      <c r="L7" s="99">
        <f t="shared" si="1"/>
        <v>0</v>
      </c>
    </row>
    <row r="8" spans="1:12" ht="26.25" customHeight="1" x14ac:dyDescent="0.25">
      <c r="A8" s="17" t="str">
        <f>'2024 Calculator'!D8</f>
        <v>Micro Kettle</v>
      </c>
      <c r="B8" s="114">
        <f>'2024 Calculator'!E8</f>
        <v>25</v>
      </c>
      <c r="C8" s="18"/>
      <c r="D8" s="19"/>
      <c r="E8" s="19"/>
      <c r="F8" s="19"/>
      <c r="G8" s="148"/>
      <c r="H8" s="18">
        <f t="shared" si="2"/>
        <v>0</v>
      </c>
      <c r="I8" s="19"/>
      <c r="J8" s="19"/>
      <c r="K8" s="38">
        <f t="shared" si="0"/>
        <v>0</v>
      </c>
      <c r="L8" s="99">
        <f t="shared" si="1"/>
        <v>0</v>
      </c>
    </row>
    <row r="9" spans="1:12" ht="26.25" customHeight="1" x14ac:dyDescent="0.25">
      <c r="A9" s="17" t="str">
        <f>'2024 Calculator'!D9</f>
        <v>Micro Butter</v>
      </c>
      <c r="B9" s="114">
        <f>'2024 Calculator'!E9</f>
        <v>25</v>
      </c>
      <c r="C9" s="18"/>
      <c r="D9" s="19"/>
      <c r="E9" s="19"/>
      <c r="F9" s="19"/>
      <c r="G9" s="148"/>
      <c r="H9" s="18">
        <f t="shared" si="2"/>
        <v>0</v>
      </c>
      <c r="I9" s="19"/>
      <c r="J9" s="19"/>
      <c r="K9" s="38">
        <f t="shared" si="0"/>
        <v>0</v>
      </c>
      <c r="L9" s="99">
        <f t="shared" si="1"/>
        <v>0</v>
      </c>
    </row>
    <row r="10" spans="1:12" ht="26.25" customHeight="1" x14ac:dyDescent="0.25">
      <c r="A10" s="17" t="str">
        <f>'2024 Calculator'!D10</f>
        <v>Salted Caramel</v>
      </c>
      <c r="B10" s="114">
        <f>'2024 Calculator'!E10</f>
        <v>25</v>
      </c>
      <c r="C10" s="18"/>
      <c r="D10" s="19"/>
      <c r="E10" s="19"/>
      <c r="F10" s="19"/>
      <c r="G10" s="148"/>
      <c r="H10" s="18">
        <f t="shared" si="2"/>
        <v>0</v>
      </c>
      <c r="I10" s="19"/>
      <c r="J10" s="19"/>
      <c r="K10" s="38">
        <f t="shared" si="0"/>
        <v>0</v>
      </c>
      <c r="L10" s="99">
        <f t="shared" si="1"/>
        <v>0</v>
      </c>
    </row>
    <row r="11" spans="1:12" ht="26.25" customHeight="1" x14ac:dyDescent="0.25">
      <c r="A11" s="17" t="str">
        <f>'2024 Calculator'!D11</f>
        <v>Savory Cheddar</v>
      </c>
      <c r="B11" s="114">
        <f>'2024 Calculator'!E11</f>
        <v>20</v>
      </c>
      <c r="C11" s="18"/>
      <c r="D11" s="19"/>
      <c r="E11" s="19"/>
      <c r="F11" s="19"/>
      <c r="G11" s="148"/>
      <c r="H11" s="18">
        <f t="shared" si="2"/>
        <v>0</v>
      </c>
      <c r="I11" s="19"/>
      <c r="J11" s="19"/>
      <c r="K11" s="38">
        <f t="shared" si="0"/>
        <v>0</v>
      </c>
      <c r="L11" s="99">
        <f t="shared" si="1"/>
        <v>0</v>
      </c>
    </row>
    <row r="12" spans="1:12" ht="26.25" customHeight="1" x14ac:dyDescent="0.25">
      <c r="A12" s="17" t="str">
        <f>'2024 Calculator'!D12</f>
        <v>Popping Corn</v>
      </c>
      <c r="B12" s="114">
        <f>'2024 Calculator'!E12</f>
        <v>17</v>
      </c>
      <c r="C12" s="18"/>
      <c r="D12" s="19"/>
      <c r="E12" s="19"/>
      <c r="F12" s="19"/>
      <c r="G12" s="148"/>
      <c r="H12" s="18">
        <f t="shared" si="2"/>
        <v>0</v>
      </c>
      <c r="I12" s="19"/>
      <c r="J12" s="19"/>
      <c r="K12" s="38">
        <f t="shared" si="0"/>
        <v>0</v>
      </c>
      <c r="L12" s="99">
        <f t="shared" si="1"/>
        <v>0</v>
      </c>
    </row>
    <row r="13" spans="1:12" ht="26.25" customHeight="1" x14ac:dyDescent="0.25">
      <c r="A13" s="17" t="str">
        <f>'2024 Calculator'!D13</f>
        <v>Caramel Corn</v>
      </c>
      <c r="B13" s="114">
        <f>'2024 Calculator'!E13</f>
        <v>12</v>
      </c>
      <c r="C13" s="18"/>
      <c r="D13" s="19"/>
      <c r="E13" s="19"/>
      <c r="F13" s="19"/>
      <c r="G13" s="148"/>
      <c r="H13" s="18">
        <f t="shared" si="2"/>
        <v>0</v>
      </c>
      <c r="I13" s="19"/>
      <c r="J13" s="19"/>
      <c r="K13" s="38">
        <f t="shared" si="0"/>
        <v>0</v>
      </c>
      <c r="L13" s="99">
        <f t="shared" si="1"/>
        <v>0</v>
      </c>
    </row>
    <row r="14" spans="1:12" ht="26.25" customHeight="1" x14ac:dyDescent="0.25">
      <c r="A14" s="17" t="str">
        <f>'2024 Calculator'!D14</f>
        <v>Salted Caramel Ceddar Mix</v>
      </c>
      <c r="B14" s="114">
        <f>'2024 Calculator'!E14</f>
        <v>17</v>
      </c>
      <c r="C14" s="18"/>
      <c r="D14" s="19"/>
      <c r="E14" s="19"/>
      <c r="F14" s="19"/>
      <c r="G14" s="148"/>
      <c r="H14" s="18">
        <f t="shared" si="2"/>
        <v>0</v>
      </c>
      <c r="I14" s="19"/>
      <c r="J14" s="19"/>
      <c r="K14" s="38">
        <f t="shared" si="0"/>
        <v>0</v>
      </c>
      <c r="L14" s="99">
        <f t="shared" si="1"/>
        <v>0</v>
      </c>
    </row>
    <row r="15" spans="1:12" ht="26.25" customHeight="1" x14ac:dyDescent="0.25">
      <c r="A15" s="17"/>
      <c r="B15" s="114"/>
      <c r="C15" s="18"/>
      <c r="D15" s="19"/>
      <c r="E15" s="19"/>
      <c r="F15" s="19"/>
      <c r="G15" s="148"/>
      <c r="H15" s="18">
        <f t="shared" si="2"/>
        <v>0</v>
      </c>
      <c r="I15" s="19"/>
      <c r="J15" s="19"/>
      <c r="K15" s="38">
        <f t="shared" si="0"/>
        <v>0</v>
      </c>
      <c r="L15" s="99">
        <f t="shared" si="1"/>
        <v>0</v>
      </c>
    </row>
    <row r="16" spans="1:12" ht="26.25" customHeight="1" x14ac:dyDescent="0.25">
      <c r="A16" s="17"/>
      <c r="B16" s="114"/>
      <c r="C16" s="18"/>
      <c r="D16" s="19"/>
      <c r="E16" s="19"/>
      <c r="F16" s="19"/>
      <c r="G16" s="148"/>
      <c r="H16" s="18">
        <f t="shared" si="2"/>
        <v>0</v>
      </c>
      <c r="I16" s="19"/>
      <c r="J16" s="19"/>
      <c r="K16" s="38">
        <f t="shared" si="0"/>
        <v>0</v>
      </c>
      <c r="L16" s="99">
        <f t="shared" si="1"/>
        <v>0</v>
      </c>
    </row>
    <row r="17" spans="1:12" ht="26.25" customHeight="1" x14ac:dyDescent="0.25">
      <c r="A17" s="17"/>
      <c r="B17" s="114"/>
      <c r="C17" s="18"/>
      <c r="D17" s="19"/>
      <c r="E17" s="19"/>
      <c r="F17" s="19"/>
      <c r="G17" s="148"/>
      <c r="H17" s="18">
        <f t="shared" si="2"/>
        <v>0</v>
      </c>
      <c r="I17" s="19"/>
      <c r="J17" s="19"/>
      <c r="K17" s="38">
        <f t="shared" si="0"/>
        <v>0</v>
      </c>
      <c r="L17" s="99">
        <f t="shared" si="1"/>
        <v>0</v>
      </c>
    </row>
    <row r="18" spans="1:12" ht="26.25" customHeight="1" x14ac:dyDescent="0.25">
      <c r="A18" s="17"/>
      <c r="B18" s="114"/>
      <c r="C18" s="18"/>
      <c r="D18" s="19"/>
      <c r="E18" s="19"/>
      <c r="F18" s="19"/>
      <c r="G18" s="148"/>
      <c r="H18" s="18"/>
      <c r="I18" s="19"/>
      <c r="J18" s="19"/>
      <c r="K18" s="38">
        <f>H18-I18+J18</f>
        <v>0</v>
      </c>
      <c r="L18" s="99">
        <f>SUM(B18*K18)</f>
        <v>0</v>
      </c>
    </row>
    <row r="19" spans="1:12" ht="26.25" customHeight="1" x14ac:dyDescent="0.25">
      <c r="A19" s="17"/>
      <c r="B19" s="114"/>
      <c r="C19" s="18"/>
      <c r="D19" s="19"/>
      <c r="E19" s="19"/>
      <c r="F19" s="19"/>
      <c r="G19" s="148"/>
      <c r="H19" s="18"/>
      <c r="I19" s="19"/>
      <c r="J19" s="19"/>
      <c r="K19" s="38">
        <f>H19-I19+J19</f>
        <v>0</v>
      </c>
      <c r="L19" s="99">
        <f>SUM(B19*K19)</f>
        <v>0</v>
      </c>
    </row>
    <row r="20" spans="1:12" ht="30" customHeight="1" x14ac:dyDescent="0.25">
      <c r="A20" s="169" t="s">
        <v>163</v>
      </c>
      <c r="B20" s="316"/>
      <c r="C20" s="316"/>
      <c r="D20" s="316"/>
      <c r="E20" s="316"/>
      <c r="F20" s="316"/>
      <c r="G20" s="316"/>
      <c r="H20" s="63"/>
      <c r="I20" s="63" t="s">
        <v>44</v>
      </c>
      <c r="J20" s="64"/>
      <c r="K20" s="55" t="s">
        <v>7</v>
      </c>
      <c r="L20" s="144">
        <f>SUM(L3:L19)</f>
        <v>0</v>
      </c>
    </row>
    <row r="21" spans="1:12" ht="24.95" customHeight="1" x14ac:dyDescent="0.25">
      <c r="A21" s="123" t="s">
        <v>4</v>
      </c>
      <c r="B21" s="323"/>
      <c r="C21" s="323"/>
      <c r="D21" s="323"/>
      <c r="E21" s="323"/>
      <c r="F21" s="323"/>
      <c r="G21" s="323"/>
      <c r="H21"/>
      <c r="K21" s="34" t="s">
        <v>94</v>
      </c>
      <c r="L21" s="32"/>
    </row>
    <row r="22" spans="1:12" ht="24.95" customHeight="1" x14ac:dyDescent="0.25">
      <c r="A22" s="54" t="s">
        <v>6</v>
      </c>
      <c r="B22" s="3"/>
      <c r="C22" s="53"/>
      <c r="D22" s="53"/>
      <c r="E22" s="53"/>
      <c r="F22" s="53"/>
      <c r="G22"/>
      <c r="I22" s="1"/>
      <c r="J22" s="1"/>
      <c r="K22" s="34" t="s">
        <v>70</v>
      </c>
      <c r="L22" s="155"/>
    </row>
    <row r="23" spans="1:12" ht="24.95" customHeight="1" x14ac:dyDescent="0.2">
      <c r="A23" s="11"/>
      <c r="B23" s="319"/>
      <c r="C23" s="319"/>
      <c r="D23" s="319"/>
      <c r="E23" s="319"/>
      <c r="F23" s="319"/>
      <c r="G23" s="319"/>
      <c r="H23" s="11"/>
      <c r="I23" s="1"/>
      <c r="J23" s="1"/>
      <c r="K23" s="34" t="s">
        <v>18</v>
      </c>
      <c r="L23" s="32">
        <f>J20+L20-L21-L22</f>
        <v>0</v>
      </c>
    </row>
    <row r="24" spans="1:12" ht="24.95" customHeight="1" x14ac:dyDescent="0.2">
      <c r="I24" s="321" t="s">
        <v>79</v>
      </c>
      <c r="J24" s="321"/>
      <c r="K24" s="321"/>
      <c r="L24" s="32">
        <f>(L20*0.34)+J20</f>
        <v>0</v>
      </c>
    </row>
    <row r="25" spans="1:12" ht="24.95" customHeight="1" x14ac:dyDescent="0.25">
      <c r="A25" s="138" t="s">
        <v>67</v>
      </c>
      <c r="B25" s="170" t="s">
        <v>101</v>
      </c>
      <c r="C25"/>
      <c r="D25"/>
      <c r="E25"/>
      <c r="F25"/>
      <c r="G25"/>
      <c r="H25"/>
    </row>
    <row r="26" spans="1:12" ht="24.95" customHeight="1" x14ac:dyDescent="0.25">
      <c r="A26" s="122"/>
      <c r="C26"/>
      <c r="D26"/>
      <c r="E26"/>
      <c r="F26"/>
      <c r="G26"/>
      <c r="H26"/>
    </row>
    <row r="27" spans="1:12" ht="24.95" customHeight="1" x14ac:dyDescent="0.25">
      <c r="A27" s="122"/>
      <c r="C27"/>
      <c r="D27"/>
      <c r="E27"/>
      <c r="F27"/>
      <c r="G27"/>
      <c r="H27"/>
    </row>
    <row r="28" spans="1:12" ht="24.95" customHeight="1" x14ac:dyDescent="0.25">
      <c r="A28" s="122"/>
      <c r="C28"/>
      <c r="D28"/>
      <c r="E28"/>
      <c r="F28"/>
      <c r="G28"/>
      <c r="H28"/>
    </row>
    <row r="29" spans="1:12" ht="24.95" customHeight="1" x14ac:dyDescent="0.25">
      <c r="A29" s="122"/>
      <c r="C29"/>
      <c r="D29"/>
      <c r="E29"/>
      <c r="F29"/>
      <c r="G29"/>
      <c r="H29"/>
    </row>
    <row r="30" spans="1:12" ht="24.95" customHeight="1" x14ac:dyDescent="0.25">
      <c r="A30" s="122" t="s">
        <v>102</v>
      </c>
      <c r="B30">
        <f>SUM(B26:B29)</f>
        <v>0</v>
      </c>
    </row>
    <row r="31" spans="1:12" ht="12.75" x14ac:dyDescent="0.2">
      <c r="A31"/>
      <c r="C31"/>
      <c r="D31"/>
      <c r="E31"/>
      <c r="F31"/>
      <c r="G31"/>
      <c r="H31"/>
    </row>
  </sheetData>
  <mergeCells count="5">
    <mergeCell ref="A1:L1"/>
    <mergeCell ref="B21:G21"/>
    <mergeCell ref="B23:G23"/>
    <mergeCell ref="I24:K24"/>
    <mergeCell ref="B20:G20"/>
  </mergeCells>
  <printOptions horizontalCentered="1" verticalCentered="1"/>
  <pageMargins left="0" right="0" top="0.23" bottom="0.24" header="0.5" footer="0.5"/>
  <pageSetup scale="92" orientation="portrait" r:id="rId1"/>
  <headerFooter alignWithMargins="0"/>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28">
    <pageSetUpPr fitToPage="1"/>
  </sheetPr>
  <dimension ref="A1:L30"/>
  <sheetViews>
    <sheetView zoomScale="75" zoomScaleNormal="75" workbookViewId="0">
      <selection sqref="A1:L1"/>
    </sheetView>
  </sheetViews>
  <sheetFormatPr defaultRowHeight="14.25" x14ac:dyDescent="0.2"/>
  <cols>
    <col min="1" max="1" width="23.85546875" style="4" customWidth="1"/>
    <col min="2" max="2" width="8.140625" customWidth="1"/>
    <col min="3" max="8" width="7.28515625" style="1" customWidth="1"/>
    <col min="9" max="9" width="8.42578125" customWidth="1"/>
    <col min="10" max="10" width="8.5703125" bestFit="1" customWidth="1"/>
    <col min="12" max="12" width="14" customWidth="1"/>
  </cols>
  <sheetData>
    <row r="1" spans="1:12" ht="46.5" customHeight="1" x14ac:dyDescent="0.45">
      <c r="A1" s="315" t="s">
        <v>95</v>
      </c>
      <c r="B1" s="315"/>
      <c r="C1" s="315"/>
      <c r="D1" s="315"/>
      <c r="E1" s="315"/>
      <c r="F1" s="315"/>
      <c r="G1" s="315"/>
      <c r="H1" s="315"/>
      <c r="I1" s="315"/>
      <c r="J1" s="315"/>
      <c r="K1" s="315"/>
      <c r="L1" s="315"/>
    </row>
    <row r="2" spans="1:12" ht="47.25" x14ac:dyDescent="0.25">
      <c r="A2" s="13" t="s">
        <v>0</v>
      </c>
      <c r="B2" s="52" t="s">
        <v>1</v>
      </c>
      <c r="C2" s="9" t="s">
        <v>26</v>
      </c>
      <c r="D2" s="19" t="s">
        <v>17</v>
      </c>
      <c r="E2" s="19" t="s">
        <v>17</v>
      </c>
      <c r="F2" s="19" t="s">
        <v>17</v>
      </c>
      <c r="G2" s="148" t="s">
        <v>17</v>
      </c>
      <c r="H2" s="9" t="s">
        <v>27</v>
      </c>
      <c r="I2" s="8" t="s">
        <v>28</v>
      </c>
      <c r="J2" s="8" t="s">
        <v>24</v>
      </c>
      <c r="K2" s="37" t="s">
        <v>13</v>
      </c>
      <c r="L2" s="8" t="s">
        <v>2</v>
      </c>
    </row>
    <row r="3" spans="1:12" s="2" customFormat="1" ht="22.5" customHeight="1" x14ac:dyDescent="0.25">
      <c r="A3" s="17" t="str">
        <f>'2024 Calculator'!D3</f>
        <v>Hometown Hearos Donation</v>
      </c>
      <c r="B3" s="114">
        <f>'2024 Calculator'!E3</f>
        <v>30</v>
      </c>
      <c r="C3" s="18"/>
      <c r="D3" s="19"/>
      <c r="E3" s="19"/>
      <c r="F3" s="19"/>
      <c r="G3" s="148"/>
      <c r="H3" s="18">
        <f>SUM(C3:G3)</f>
        <v>0</v>
      </c>
      <c r="I3" s="19"/>
      <c r="J3" s="19"/>
      <c r="K3" s="38">
        <f t="shared" ref="K3:K17" si="0">H3-I3+J3</f>
        <v>0</v>
      </c>
      <c r="L3" s="99">
        <f t="shared" ref="L3:L17" si="1">SUM(B3*K3)</f>
        <v>0</v>
      </c>
    </row>
    <row r="4" spans="1:12" s="2" customFormat="1" ht="22.5" customHeight="1" x14ac:dyDescent="0.25">
      <c r="A4" s="17" t="str">
        <f>'2024 Calculator'!D4</f>
        <v>Hometown Hearos Donation</v>
      </c>
      <c r="B4" s="114">
        <f>'2024 Calculator'!E4</f>
        <v>5</v>
      </c>
      <c r="C4" s="18"/>
      <c r="D4" s="19"/>
      <c r="E4" s="19"/>
      <c r="F4" s="19"/>
      <c r="G4" s="148"/>
      <c r="H4" s="18">
        <f t="shared" ref="H4:H17" si="2">SUM(C4:G4)</f>
        <v>0</v>
      </c>
      <c r="I4" s="19"/>
      <c r="J4" s="19"/>
      <c r="K4" s="38">
        <f t="shared" si="0"/>
        <v>0</v>
      </c>
      <c r="L4" s="99">
        <f t="shared" si="1"/>
        <v>0</v>
      </c>
    </row>
    <row r="5" spans="1:12" ht="26.25" customHeight="1" x14ac:dyDescent="0.25">
      <c r="A5" s="17" t="str">
        <f>'2024 Calculator'!D5</f>
        <v>3-Pack Combo Box</v>
      </c>
      <c r="B5" s="114">
        <f>'2024 Calculator'!E5</f>
        <v>50</v>
      </c>
      <c r="C5" s="18"/>
      <c r="D5" s="19"/>
      <c r="E5" s="19"/>
      <c r="F5" s="19"/>
      <c r="G5" s="148"/>
      <c r="H5" s="18">
        <f t="shared" si="2"/>
        <v>0</v>
      </c>
      <c r="I5" s="19"/>
      <c r="J5" s="19"/>
      <c r="K5" s="38">
        <f t="shared" si="0"/>
        <v>0</v>
      </c>
      <c r="L5" s="99">
        <f t="shared" si="1"/>
        <v>0</v>
      </c>
    </row>
    <row r="6" spans="1:12" ht="26.25" customHeight="1" x14ac:dyDescent="0.25">
      <c r="A6" s="17" t="str">
        <f>'2024 Calculator'!D6</f>
        <v>White Chocolate Pretzels</v>
      </c>
      <c r="B6" s="114">
        <f>'2024 Calculator'!E6</f>
        <v>35</v>
      </c>
      <c r="C6" s="18"/>
      <c r="D6" s="19"/>
      <c r="E6" s="19"/>
      <c r="F6" s="19"/>
      <c r="G6" s="148"/>
      <c r="H6" s="18">
        <f t="shared" si="2"/>
        <v>0</v>
      </c>
      <c r="I6" s="19"/>
      <c r="J6" s="19"/>
      <c r="K6" s="38">
        <f t="shared" si="0"/>
        <v>0</v>
      </c>
      <c r="L6" s="99">
        <f t="shared" si="1"/>
        <v>0</v>
      </c>
    </row>
    <row r="7" spans="1:12" ht="26.25" customHeight="1" x14ac:dyDescent="0.25">
      <c r="A7" s="17" t="str">
        <f>'2024 Calculator'!D7</f>
        <v>Chocolate Drizzle Toffee</v>
      </c>
      <c r="B7" s="114">
        <f>'2024 Calculator'!E7</f>
        <v>35</v>
      </c>
      <c r="C7" s="18"/>
      <c r="D7" s="19"/>
      <c r="E7" s="19"/>
      <c r="F7" s="19"/>
      <c r="G7" s="148"/>
      <c r="H7" s="18">
        <f t="shared" si="2"/>
        <v>0</v>
      </c>
      <c r="I7" s="19"/>
      <c r="J7" s="19"/>
      <c r="K7" s="38">
        <f t="shared" si="0"/>
        <v>0</v>
      </c>
      <c r="L7" s="99">
        <f t="shared" si="1"/>
        <v>0</v>
      </c>
    </row>
    <row r="8" spans="1:12" ht="26.25" customHeight="1" x14ac:dyDescent="0.25">
      <c r="A8" s="17" t="str">
        <f>'2024 Calculator'!D8</f>
        <v>Micro Kettle</v>
      </c>
      <c r="B8" s="114">
        <f>'2024 Calculator'!E8</f>
        <v>25</v>
      </c>
      <c r="C8" s="18"/>
      <c r="D8" s="19"/>
      <c r="E8" s="19"/>
      <c r="F8" s="19"/>
      <c r="G8" s="148"/>
      <c r="H8" s="18">
        <f t="shared" si="2"/>
        <v>0</v>
      </c>
      <c r="I8" s="19"/>
      <c r="J8" s="19"/>
      <c r="K8" s="38">
        <f t="shared" si="0"/>
        <v>0</v>
      </c>
      <c r="L8" s="99">
        <f t="shared" si="1"/>
        <v>0</v>
      </c>
    </row>
    <row r="9" spans="1:12" ht="26.25" customHeight="1" x14ac:dyDescent="0.25">
      <c r="A9" s="17" t="str">
        <f>'2024 Calculator'!D9</f>
        <v>Micro Butter</v>
      </c>
      <c r="B9" s="114">
        <f>'2024 Calculator'!E9</f>
        <v>25</v>
      </c>
      <c r="C9" s="18"/>
      <c r="D9" s="19"/>
      <c r="E9" s="19"/>
      <c r="F9" s="19"/>
      <c r="G9" s="148"/>
      <c r="H9" s="18">
        <f t="shared" si="2"/>
        <v>0</v>
      </c>
      <c r="I9" s="19"/>
      <c r="J9" s="19"/>
      <c r="K9" s="38">
        <f t="shared" si="0"/>
        <v>0</v>
      </c>
      <c r="L9" s="99">
        <f t="shared" si="1"/>
        <v>0</v>
      </c>
    </row>
    <row r="10" spans="1:12" ht="26.25" customHeight="1" x14ac:dyDescent="0.25">
      <c r="A10" s="17" t="str">
        <f>'2024 Calculator'!D10</f>
        <v>Salted Caramel</v>
      </c>
      <c r="B10" s="114">
        <f>'2024 Calculator'!E10</f>
        <v>25</v>
      </c>
      <c r="C10" s="18"/>
      <c r="D10" s="19"/>
      <c r="E10" s="19"/>
      <c r="F10" s="19"/>
      <c r="G10" s="148"/>
      <c r="H10" s="18">
        <f t="shared" si="2"/>
        <v>0</v>
      </c>
      <c r="I10" s="19"/>
      <c r="J10" s="19"/>
      <c r="K10" s="38">
        <f t="shared" si="0"/>
        <v>0</v>
      </c>
      <c r="L10" s="99">
        <f t="shared" si="1"/>
        <v>0</v>
      </c>
    </row>
    <row r="11" spans="1:12" ht="26.25" customHeight="1" x14ac:dyDescent="0.25">
      <c r="A11" s="17" t="str">
        <f>'2024 Calculator'!D11</f>
        <v>Savory Cheddar</v>
      </c>
      <c r="B11" s="114">
        <f>'2024 Calculator'!E11</f>
        <v>20</v>
      </c>
      <c r="C11" s="18"/>
      <c r="D11" s="19"/>
      <c r="E11" s="19"/>
      <c r="F11" s="19"/>
      <c r="G11" s="148"/>
      <c r="H11" s="18">
        <f t="shared" si="2"/>
        <v>0</v>
      </c>
      <c r="I11" s="19"/>
      <c r="J11" s="19"/>
      <c r="K11" s="38">
        <f t="shared" si="0"/>
        <v>0</v>
      </c>
      <c r="L11" s="99">
        <f t="shared" si="1"/>
        <v>0</v>
      </c>
    </row>
    <row r="12" spans="1:12" ht="26.25" customHeight="1" x14ac:dyDescent="0.25">
      <c r="A12" s="17" t="str">
        <f>'2024 Calculator'!D12</f>
        <v>Popping Corn</v>
      </c>
      <c r="B12" s="114">
        <f>'2024 Calculator'!E12</f>
        <v>17</v>
      </c>
      <c r="C12" s="18"/>
      <c r="D12" s="19"/>
      <c r="E12" s="19"/>
      <c r="F12" s="19"/>
      <c r="G12" s="148"/>
      <c r="H12" s="18">
        <f t="shared" si="2"/>
        <v>0</v>
      </c>
      <c r="I12" s="19"/>
      <c r="J12" s="19"/>
      <c r="K12" s="38">
        <f t="shared" si="0"/>
        <v>0</v>
      </c>
      <c r="L12" s="99">
        <f t="shared" si="1"/>
        <v>0</v>
      </c>
    </row>
    <row r="13" spans="1:12" ht="26.25" customHeight="1" x14ac:dyDescent="0.25">
      <c r="A13" s="17" t="str">
        <f>'2024 Calculator'!D13</f>
        <v>Caramel Corn</v>
      </c>
      <c r="B13" s="114">
        <f>'2024 Calculator'!E13</f>
        <v>12</v>
      </c>
      <c r="C13" s="18"/>
      <c r="D13" s="19"/>
      <c r="E13" s="19"/>
      <c r="F13" s="19"/>
      <c r="G13" s="148"/>
      <c r="H13" s="18">
        <f t="shared" si="2"/>
        <v>0</v>
      </c>
      <c r="I13" s="19"/>
      <c r="J13" s="19"/>
      <c r="K13" s="38">
        <f t="shared" si="0"/>
        <v>0</v>
      </c>
      <c r="L13" s="99">
        <f t="shared" si="1"/>
        <v>0</v>
      </c>
    </row>
    <row r="14" spans="1:12" ht="26.25" customHeight="1" x14ac:dyDescent="0.25">
      <c r="A14" s="17" t="str">
        <f>'2024 Calculator'!D14</f>
        <v>Salted Caramel Ceddar Mix</v>
      </c>
      <c r="B14" s="114">
        <f>'2024 Calculator'!E14</f>
        <v>17</v>
      </c>
      <c r="C14" s="18"/>
      <c r="D14" s="19"/>
      <c r="E14" s="19"/>
      <c r="F14" s="19"/>
      <c r="G14" s="148"/>
      <c r="H14" s="18">
        <f t="shared" si="2"/>
        <v>0</v>
      </c>
      <c r="I14" s="19"/>
      <c r="J14" s="19"/>
      <c r="K14" s="38">
        <f t="shared" si="0"/>
        <v>0</v>
      </c>
      <c r="L14" s="99">
        <f t="shared" si="1"/>
        <v>0</v>
      </c>
    </row>
    <row r="15" spans="1:12" ht="26.25" customHeight="1" x14ac:dyDescent="0.25">
      <c r="A15" s="17"/>
      <c r="B15" s="114"/>
      <c r="C15" s="18"/>
      <c r="D15" s="19"/>
      <c r="E15" s="19"/>
      <c r="F15" s="19"/>
      <c r="G15" s="148"/>
      <c r="H15" s="18">
        <f t="shared" si="2"/>
        <v>0</v>
      </c>
      <c r="I15" s="19"/>
      <c r="J15" s="19"/>
      <c r="K15" s="38">
        <f t="shared" si="0"/>
        <v>0</v>
      </c>
      <c r="L15" s="99">
        <f t="shared" si="1"/>
        <v>0</v>
      </c>
    </row>
    <row r="16" spans="1:12" ht="26.25" customHeight="1" x14ac:dyDescent="0.25">
      <c r="A16" s="17"/>
      <c r="B16" s="114"/>
      <c r="C16" s="18"/>
      <c r="D16" s="19"/>
      <c r="E16" s="19"/>
      <c r="F16" s="19"/>
      <c r="G16" s="148"/>
      <c r="H16" s="18">
        <f t="shared" si="2"/>
        <v>0</v>
      </c>
      <c r="I16" s="19"/>
      <c r="J16" s="19"/>
      <c r="K16" s="38">
        <f t="shared" si="0"/>
        <v>0</v>
      </c>
      <c r="L16" s="99">
        <f t="shared" si="1"/>
        <v>0</v>
      </c>
    </row>
    <row r="17" spans="1:12" ht="26.25" customHeight="1" x14ac:dyDescent="0.25">
      <c r="A17" s="17"/>
      <c r="B17" s="114"/>
      <c r="C17" s="18"/>
      <c r="D17" s="19"/>
      <c r="E17" s="19"/>
      <c r="F17" s="19"/>
      <c r="G17" s="148"/>
      <c r="H17" s="18">
        <f t="shared" si="2"/>
        <v>0</v>
      </c>
      <c r="I17" s="19"/>
      <c r="J17" s="19"/>
      <c r="K17" s="38">
        <f t="shared" si="0"/>
        <v>0</v>
      </c>
      <c r="L17" s="99">
        <f t="shared" si="1"/>
        <v>0</v>
      </c>
    </row>
    <row r="18" spans="1:12" ht="26.25" customHeight="1" x14ac:dyDescent="0.25">
      <c r="A18" s="17"/>
      <c r="B18" s="114"/>
      <c r="C18" s="18"/>
      <c r="D18" s="19"/>
      <c r="E18" s="19"/>
      <c r="F18" s="19"/>
      <c r="G18" s="148"/>
      <c r="H18" s="18"/>
      <c r="I18" s="19"/>
      <c r="J18" s="19"/>
      <c r="K18" s="38">
        <f>H18-I18+J18</f>
        <v>0</v>
      </c>
      <c r="L18" s="99">
        <f>SUM(B18*K18)</f>
        <v>0</v>
      </c>
    </row>
    <row r="19" spans="1:12" ht="26.25" customHeight="1" x14ac:dyDescent="0.25">
      <c r="A19" s="17"/>
      <c r="B19" s="114"/>
      <c r="C19" s="18"/>
      <c r="D19" s="19"/>
      <c r="E19" s="19"/>
      <c r="F19" s="19"/>
      <c r="G19" s="148"/>
      <c r="H19" s="18"/>
      <c r="I19" s="19"/>
      <c r="J19" s="19"/>
      <c r="K19" s="38">
        <f>H19-I19+J19</f>
        <v>0</v>
      </c>
      <c r="L19" s="99">
        <f>SUM(B19*K19)</f>
        <v>0</v>
      </c>
    </row>
    <row r="20" spans="1:12" ht="30" customHeight="1" x14ac:dyDescent="0.25">
      <c r="A20" s="169" t="s">
        <v>163</v>
      </c>
      <c r="B20" s="316"/>
      <c r="C20" s="316"/>
      <c r="D20" s="316"/>
      <c r="E20" s="316"/>
      <c r="F20" s="316"/>
      <c r="G20" s="316"/>
      <c r="H20" s="63"/>
      <c r="I20" s="63" t="s">
        <v>44</v>
      </c>
      <c r="J20" s="64"/>
      <c r="K20" s="55" t="s">
        <v>7</v>
      </c>
      <c r="L20" s="144">
        <f>SUM(L3:L19)</f>
        <v>0</v>
      </c>
    </row>
    <row r="21" spans="1:12" ht="24.95" customHeight="1" x14ac:dyDescent="0.25">
      <c r="A21" s="123" t="s">
        <v>4</v>
      </c>
      <c r="B21" s="323"/>
      <c r="C21" s="323"/>
      <c r="D21" s="323"/>
      <c r="E21" s="323"/>
      <c r="F21" s="323"/>
      <c r="G21" s="323"/>
      <c r="H21"/>
      <c r="K21" s="34" t="s">
        <v>94</v>
      </c>
      <c r="L21" s="32"/>
    </row>
    <row r="22" spans="1:12" ht="24.95" customHeight="1" x14ac:dyDescent="0.25">
      <c r="A22" s="54" t="s">
        <v>6</v>
      </c>
      <c r="B22" s="3"/>
      <c r="C22" s="53"/>
      <c r="D22" s="53"/>
      <c r="E22" s="53"/>
      <c r="F22" s="53"/>
      <c r="G22"/>
      <c r="I22" s="1"/>
      <c r="J22" s="1"/>
      <c r="K22" s="34" t="s">
        <v>70</v>
      </c>
      <c r="L22" s="155"/>
    </row>
    <row r="23" spans="1:12" ht="24.95" customHeight="1" x14ac:dyDescent="0.2">
      <c r="A23" s="11"/>
      <c r="B23" s="319"/>
      <c r="C23" s="319"/>
      <c r="D23" s="319"/>
      <c r="E23" s="319"/>
      <c r="F23" s="319"/>
      <c r="G23" s="319"/>
      <c r="H23" s="11"/>
      <c r="I23" s="1"/>
      <c r="J23" s="1"/>
      <c r="K23" s="34" t="s">
        <v>18</v>
      </c>
      <c r="L23" s="32">
        <f>J20+L20-L21-L22</f>
        <v>0</v>
      </c>
    </row>
    <row r="24" spans="1:12" ht="24.95" customHeight="1" x14ac:dyDescent="0.2">
      <c r="I24" s="321" t="s">
        <v>79</v>
      </c>
      <c r="J24" s="321"/>
      <c r="K24" s="321"/>
      <c r="L24" s="32">
        <f>(L20*0.34)+J20</f>
        <v>0</v>
      </c>
    </row>
    <row r="25" spans="1:12" ht="24.95" customHeight="1" x14ac:dyDescent="0.25">
      <c r="A25" s="138" t="s">
        <v>67</v>
      </c>
      <c r="B25" s="170" t="s">
        <v>101</v>
      </c>
      <c r="C25"/>
      <c r="D25"/>
      <c r="E25"/>
      <c r="F25"/>
      <c r="G25"/>
      <c r="H25"/>
    </row>
    <row r="26" spans="1:12" ht="24.95" customHeight="1" x14ac:dyDescent="0.25">
      <c r="A26" s="122"/>
      <c r="C26"/>
      <c r="D26"/>
      <c r="E26"/>
      <c r="F26"/>
      <c r="G26"/>
      <c r="H26"/>
    </row>
    <row r="27" spans="1:12" ht="24.95" customHeight="1" x14ac:dyDescent="0.25">
      <c r="A27" s="122"/>
      <c r="C27"/>
      <c r="D27"/>
      <c r="E27"/>
      <c r="F27"/>
      <c r="G27"/>
      <c r="H27"/>
    </row>
    <row r="28" spans="1:12" ht="15" x14ac:dyDescent="0.25">
      <c r="A28" s="122"/>
      <c r="C28"/>
      <c r="D28"/>
      <c r="E28"/>
      <c r="F28"/>
      <c r="G28"/>
      <c r="H28"/>
    </row>
    <row r="29" spans="1:12" ht="15" x14ac:dyDescent="0.25">
      <c r="A29" s="122"/>
      <c r="C29"/>
      <c r="D29"/>
      <c r="E29"/>
      <c r="F29"/>
      <c r="G29"/>
      <c r="H29"/>
    </row>
    <row r="30" spans="1:12" ht="15" x14ac:dyDescent="0.25">
      <c r="A30" s="122" t="s">
        <v>102</v>
      </c>
      <c r="B30">
        <f>SUM(B26:B29)</f>
        <v>0</v>
      </c>
    </row>
  </sheetData>
  <mergeCells count="5">
    <mergeCell ref="A1:L1"/>
    <mergeCell ref="B21:G21"/>
    <mergeCell ref="B23:G23"/>
    <mergeCell ref="I24:K24"/>
    <mergeCell ref="B20:G20"/>
  </mergeCells>
  <printOptions horizontalCentered="1" verticalCentered="1"/>
  <pageMargins left="0" right="0" top="0.23" bottom="0.24" header="0.5" footer="0.5"/>
  <pageSetup scale="92" orientation="portrait" r:id="rId1"/>
  <headerFooter alignWithMargins="0"/>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29">
    <pageSetUpPr fitToPage="1"/>
  </sheetPr>
  <dimension ref="A1:L30"/>
  <sheetViews>
    <sheetView zoomScale="75" zoomScaleNormal="75" workbookViewId="0">
      <selection sqref="A1:L1"/>
    </sheetView>
  </sheetViews>
  <sheetFormatPr defaultRowHeight="14.25" x14ac:dyDescent="0.2"/>
  <cols>
    <col min="1" max="1" width="23.85546875" style="4" customWidth="1"/>
    <col min="2" max="2" width="8.140625" customWidth="1"/>
    <col min="3" max="8" width="7.28515625" style="1" customWidth="1"/>
    <col min="9" max="9" width="8.42578125" customWidth="1"/>
    <col min="10" max="10" width="8.5703125" bestFit="1" customWidth="1"/>
    <col min="12" max="12" width="14" customWidth="1"/>
  </cols>
  <sheetData>
    <row r="1" spans="1:12" ht="46.5" customHeight="1" x14ac:dyDescent="0.45">
      <c r="A1" s="315" t="s">
        <v>95</v>
      </c>
      <c r="B1" s="315"/>
      <c r="C1" s="315"/>
      <c r="D1" s="315"/>
      <c r="E1" s="315"/>
      <c r="F1" s="315"/>
      <c r="G1" s="315"/>
      <c r="H1" s="315"/>
      <c r="I1" s="315"/>
      <c r="J1" s="315"/>
      <c r="K1" s="315"/>
      <c r="L1" s="315"/>
    </row>
    <row r="2" spans="1:12" ht="47.25" x14ac:dyDescent="0.25">
      <c r="A2" s="13" t="s">
        <v>0</v>
      </c>
      <c r="B2" s="52" t="s">
        <v>1</v>
      </c>
      <c r="C2" s="9" t="s">
        <v>26</v>
      </c>
      <c r="D2" s="19" t="s">
        <v>17</v>
      </c>
      <c r="E2" s="19" t="s">
        <v>17</v>
      </c>
      <c r="F2" s="19" t="s">
        <v>17</v>
      </c>
      <c r="G2" s="148" t="s">
        <v>17</v>
      </c>
      <c r="H2" s="9" t="s">
        <v>27</v>
      </c>
      <c r="I2" s="8" t="s">
        <v>28</v>
      </c>
      <c r="J2" s="8" t="s">
        <v>24</v>
      </c>
      <c r="K2" s="37" t="s">
        <v>13</v>
      </c>
      <c r="L2" s="8" t="s">
        <v>2</v>
      </c>
    </row>
    <row r="3" spans="1:12" s="2" customFormat="1" ht="22.5" customHeight="1" x14ac:dyDescent="0.25">
      <c r="A3" s="17" t="str">
        <f>'2024 Calculator'!D3</f>
        <v>Hometown Hearos Donation</v>
      </c>
      <c r="B3" s="114">
        <f>'2024 Calculator'!E3</f>
        <v>30</v>
      </c>
      <c r="C3" s="18"/>
      <c r="D3" s="19"/>
      <c r="E3" s="19"/>
      <c r="F3" s="19"/>
      <c r="G3" s="148"/>
      <c r="H3" s="18">
        <f>SUM(C3:G3)</f>
        <v>0</v>
      </c>
      <c r="I3" s="19"/>
      <c r="J3" s="19"/>
      <c r="K3" s="38">
        <f t="shared" ref="K3:K17" si="0">H3-I3+J3</f>
        <v>0</v>
      </c>
      <c r="L3" s="99">
        <f t="shared" ref="L3:L17" si="1">SUM(B3*K3)</f>
        <v>0</v>
      </c>
    </row>
    <row r="4" spans="1:12" s="2" customFormat="1" ht="22.5" customHeight="1" x14ac:dyDescent="0.25">
      <c r="A4" s="17" t="str">
        <f>'2024 Calculator'!D4</f>
        <v>Hometown Hearos Donation</v>
      </c>
      <c r="B4" s="114">
        <f>'2024 Calculator'!E4</f>
        <v>5</v>
      </c>
      <c r="C4" s="18"/>
      <c r="D4" s="19"/>
      <c r="E4" s="19"/>
      <c r="F4" s="19"/>
      <c r="G4" s="148"/>
      <c r="H4" s="18">
        <f t="shared" ref="H4:H17" si="2">SUM(C4:G4)</f>
        <v>0</v>
      </c>
      <c r="I4" s="19"/>
      <c r="J4" s="19"/>
      <c r="K4" s="38">
        <f t="shared" si="0"/>
        <v>0</v>
      </c>
      <c r="L4" s="99">
        <f t="shared" si="1"/>
        <v>0</v>
      </c>
    </row>
    <row r="5" spans="1:12" ht="26.25" customHeight="1" x14ac:dyDescent="0.25">
      <c r="A5" s="17" t="str">
        <f>'2024 Calculator'!D5</f>
        <v>3-Pack Combo Box</v>
      </c>
      <c r="B5" s="114">
        <f>'2024 Calculator'!E5</f>
        <v>50</v>
      </c>
      <c r="C5" s="18"/>
      <c r="D5" s="19"/>
      <c r="E5" s="19"/>
      <c r="F5" s="19"/>
      <c r="G5" s="148"/>
      <c r="H5" s="18">
        <f t="shared" si="2"/>
        <v>0</v>
      </c>
      <c r="I5" s="19"/>
      <c r="J5" s="19"/>
      <c r="K5" s="38">
        <f t="shared" si="0"/>
        <v>0</v>
      </c>
      <c r="L5" s="99">
        <f t="shared" si="1"/>
        <v>0</v>
      </c>
    </row>
    <row r="6" spans="1:12" ht="26.25" customHeight="1" x14ac:dyDescent="0.25">
      <c r="A6" s="17" t="str">
        <f>'2024 Calculator'!D6</f>
        <v>White Chocolate Pretzels</v>
      </c>
      <c r="B6" s="114">
        <f>'2024 Calculator'!E6</f>
        <v>35</v>
      </c>
      <c r="C6" s="18"/>
      <c r="D6" s="19"/>
      <c r="E6" s="19"/>
      <c r="F6" s="19"/>
      <c r="G6" s="148"/>
      <c r="H6" s="18">
        <f t="shared" si="2"/>
        <v>0</v>
      </c>
      <c r="I6" s="19"/>
      <c r="J6" s="19"/>
      <c r="K6" s="38">
        <f t="shared" si="0"/>
        <v>0</v>
      </c>
      <c r="L6" s="99">
        <f t="shared" si="1"/>
        <v>0</v>
      </c>
    </row>
    <row r="7" spans="1:12" ht="26.25" customHeight="1" x14ac:dyDescent="0.25">
      <c r="A7" s="17" t="str">
        <f>'2024 Calculator'!D7</f>
        <v>Chocolate Drizzle Toffee</v>
      </c>
      <c r="B7" s="114">
        <f>'2024 Calculator'!E7</f>
        <v>35</v>
      </c>
      <c r="C7" s="18"/>
      <c r="D7" s="19"/>
      <c r="E7" s="19"/>
      <c r="F7" s="19"/>
      <c r="G7" s="148"/>
      <c r="H7" s="18">
        <f t="shared" si="2"/>
        <v>0</v>
      </c>
      <c r="I7" s="19"/>
      <c r="J7" s="19"/>
      <c r="K7" s="38">
        <f t="shared" si="0"/>
        <v>0</v>
      </c>
      <c r="L7" s="99">
        <f t="shared" si="1"/>
        <v>0</v>
      </c>
    </row>
    <row r="8" spans="1:12" ht="26.25" customHeight="1" x14ac:dyDescent="0.25">
      <c r="A8" s="17" t="str">
        <f>'2024 Calculator'!D8</f>
        <v>Micro Kettle</v>
      </c>
      <c r="B8" s="114">
        <f>'2024 Calculator'!E8</f>
        <v>25</v>
      </c>
      <c r="C8" s="18"/>
      <c r="D8" s="19"/>
      <c r="E8" s="19"/>
      <c r="F8" s="19"/>
      <c r="G8" s="148"/>
      <c r="H8" s="18">
        <f t="shared" si="2"/>
        <v>0</v>
      </c>
      <c r="I8" s="19"/>
      <c r="J8" s="19"/>
      <c r="K8" s="38">
        <f t="shared" si="0"/>
        <v>0</v>
      </c>
      <c r="L8" s="99">
        <f t="shared" si="1"/>
        <v>0</v>
      </c>
    </row>
    <row r="9" spans="1:12" ht="26.25" customHeight="1" x14ac:dyDescent="0.25">
      <c r="A9" s="17" t="str">
        <f>'2024 Calculator'!D9</f>
        <v>Micro Butter</v>
      </c>
      <c r="B9" s="114">
        <f>'2024 Calculator'!E9</f>
        <v>25</v>
      </c>
      <c r="C9" s="18"/>
      <c r="D9" s="19"/>
      <c r="E9" s="19"/>
      <c r="F9" s="19"/>
      <c r="G9" s="148"/>
      <c r="H9" s="18">
        <f t="shared" si="2"/>
        <v>0</v>
      </c>
      <c r="I9" s="19"/>
      <c r="J9" s="19"/>
      <c r="K9" s="38">
        <f t="shared" si="0"/>
        <v>0</v>
      </c>
      <c r="L9" s="99">
        <f t="shared" si="1"/>
        <v>0</v>
      </c>
    </row>
    <row r="10" spans="1:12" ht="26.25" customHeight="1" x14ac:dyDescent="0.25">
      <c r="A10" s="17" t="str">
        <f>'2024 Calculator'!D10</f>
        <v>Salted Caramel</v>
      </c>
      <c r="B10" s="114">
        <f>'2024 Calculator'!E10</f>
        <v>25</v>
      </c>
      <c r="C10" s="18"/>
      <c r="D10" s="19"/>
      <c r="E10" s="19"/>
      <c r="F10" s="19"/>
      <c r="G10" s="148"/>
      <c r="H10" s="18">
        <f t="shared" si="2"/>
        <v>0</v>
      </c>
      <c r="I10" s="19"/>
      <c r="J10" s="19"/>
      <c r="K10" s="38">
        <f t="shared" si="0"/>
        <v>0</v>
      </c>
      <c r="L10" s="99">
        <f t="shared" si="1"/>
        <v>0</v>
      </c>
    </row>
    <row r="11" spans="1:12" ht="26.25" customHeight="1" x14ac:dyDescent="0.25">
      <c r="A11" s="17" t="str">
        <f>'2024 Calculator'!D11</f>
        <v>Savory Cheddar</v>
      </c>
      <c r="B11" s="114">
        <f>'2024 Calculator'!E11</f>
        <v>20</v>
      </c>
      <c r="C11" s="18"/>
      <c r="D11" s="19"/>
      <c r="E11" s="19"/>
      <c r="F11" s="19"/>
      <c r="G11" s="148"/>
      <c r="H11" s="18">
        <f t="shared" si="2"/>
        <v>0</v>
      </c>
      <c r="I11" s="19"/>
      <c r="J11" s="19"/>
      <c r="K11" s="38">
        <f t="shared" si="0"/>
        <v>0</v>
      </c>
      <c r="L11" s="99">
        <f t="shared" si="1"/>
        <v>0</v>
      </c>
    </row>
    <row r="12" spans="1:12" ht="26.25" customHeight="1" x14ac:dyDescent="0.25">
      <c r="A12" s="17" t="str">
        <f>'2024 Calculator'!D12</f>
        <v>Popping Corn</v>
      </c>
      <c r="B12" s="114">
        <f>'2024 Calculator'!E12</f>
        <v>17</v>
      </c>
      <c r="C12" s="18"/>
      <c r="D12" s="19"/>
      <c r="E12" s="19"/>
      <c r="F12" s="19"/>
      <c r="G12" s="148"/>
      <c r="H12" s="18">
        <f t="shared" si="2"/>
        <v>0</v>
      </c>
      <c r="I12" s="19"/>
      <c r="J12" s="19"/>
      <c r="K12" s="38">
        <f t="shared" si="0"/>
        <v>0</v>
      </c>
      <c r="L12" s="99">
        <f t="shared" si="1"/>
        <v>0</v>
      </c>
    </row>
    <row r="13" spans="1:12" ht="26.25" customHeight="1" x14ac:dyDescent="0.25">
      <c r="A13" s="17" t="str">
        <f>'2024 Calculator'!D13</f>
        <v>Caramel Corn</v>
      </c>
      <c r="B13" s="114">
        <f>'2024 Calculator'!E13</f>
        <v>12</v>
      </c>
      <c r="C13" s="18"/>
      <c r="D13" s="19"/>
      <c r="E13" s="19"/>
      <c r="F13" s="19"/>
      <c r="G13" s="148"/>
      <c r="H13" s="18">
        <f t="shared" si="2"/>
        <v>0</v>
      </c>
      <c r="I13" s="19"/>
      <c r="J13" s="19"/>
      <c r="K13" s="38">
        <f t="shared" si="0"/>
        <v>0</v>
      </c>
      <c r="L13" s="99">
        <f t="shared" si="1"/>
        <v>0</v>
      </c>
    </row>
    <row r="14" spans="1:12" ht="26.25" customHeight="1" x14ac:dyDescent="0.25">
      <c r="A14" s="17" t="str">
        <f>'2024 Calculator'!D14</f>
        <v>Salted Caramel Ceddar Mix</v>
      </c>
      <c r="B14" s="114">
        <f>'2024 Calculator'!E14</f>
        <v>17</v>
      </c>
      <c r="C14" s="18"/>
      <c r="D14" s="19"/>
      <c r="E14" s="19"/>
      <c r="F14" s="19"/>
      <c r="G14" s="148"/>
      <c r="H14" s="18">
        <f t="shared" si="2"/>
        <v>0</v>
      </c>
      <c r="I14" s="19"/>
      <c r="J14" s="19"/>
      <c r="K14" s="38">
        <f t="shared" si="0"/>
        <v>0</v>
      </c>
      <c r="L14" s="99">
        <f t="shared" si="1"/>
        <v>0</v>
      </c>
    </row>
    <row r="15" spans="1:12" ht="26.25" customHeight="1" x14ac:dyDescent="0.25">
      <c r="A15" s="17"/>
      <c r="B15" s="114"/>
      <c r="C15" s="18"/>
      <c r="D15" s="19"/>
      <c r="E15" s="19"/>
      <c r="F15" s="19"/>
      <c r="G15" s="148"/>
      <c r="H15" s="18">
        <f t="shared" si="2"/>
        <v>0</v>
      </c>
      <c r="I15" s="19"/>
      <c r="J15" s="19"/>
      <c r="K15" s="38">
        <f t="shared" si="0"/>
        <v>0</v>
      </c>
      <c r="L15" s="99">
        <f t="shared" si="1"/>
        <v>0</v>
      </c>
    </row>
    <row r="16" spans="1:12" ht="26.25" customHeight="1" x14ac:dyDescent="0.25">
      <c r="A16" s="17"/>
      <c r="B16" s="114"/>
      <c r="C16" s="18"/>
      <c r="D16" s="19"/>
      <c r="E16" s="19"/>
      <c r="F16" s="19"/>
      <c r="G16" s="148"/>
      <c r="H16" s="18">
        <f t="shared" si="2"/>
        <v>0</v>
      </c>
      <c r="I16" s="19"/>
      <c r="J16" s="19"/>
      <c r="K16" s="38">
        <f t="shared" si="0"/>
        <v>0</v>
      </c>
      <c r="L16" s="99">
        <f t="shared" si="1"/>
        <v>0</v>
      </c>
    </row>
    <row r="17" spans="1:12" ht="26.25" customHeight="1" x14ac:dyDescent="0.25">
      <c r="A17" s="17"/>
      <c r="B17" s="114"/>
      <c r="C17" s="18"/>
      <c r="D17" s="19"/>
      <c r="E17" s="19"/>
      <c r="F17" s="19"/>
      <c r="G17" s="148"/>
      <c r="H17" s="18">
        <f t="shared" si="2"/>
        <v>0</v>
      </c>
      <c r="I17" s="19"/>
      <c r="J17" s="19"/>
      <c r="K17" s="38">
        <f t="shared" si="0"/>
        <v>0</v>
      </c>
      <c r="L17" s="99">
        <f t="shared" si="1"/>
        <v>0</v>
      </c>
    </row>
    <row r="18" spans="1:12" ht="26.25" customHeight="1" x14ac:dyDescent="0.25">
      <c r="A18" s="17"/>
      <c r="B18" s="114"/>
      <c r="C18" s="18"/>
      <c r="D18" s="19"/>
      <c r="E18" s="19"/>
      <c r="F18" s="19"/>
      <c r="G18" s="148"/>
      <c r="H18" s="18"/>
      <c r="I18" s="19"/>
      <c r="J18" s="19"/>
      <c r="K18" s="38">
        <f>H18-I18+J18</f>
        <v>0</v>
      </c>
      <c r="L18" s="99">
        <f>SUM(B18*K18)</f>
        <v>0</v>
      </c>
    </row>
    <row r="19" spans="1:12" ht="26.25" customHeight="1" x14ac:dyDescent="0.25">
      <c r="A19" s="17"/>
      <c r="B19" s="114"/>
      <c r="C19" s="18"/>
      <c r="D19" s="19"/>
      <c r="E19" s="19"/>
      <c r="F19" s="19"/>
      <c r="G19" s="148"/>
      <c r="H19" s="18"/>
      <c r="I19" s="19"/>
      <c r="J19" s="19"/>
      <c r="K19" s="38">
        <f>H19-I19+J19</f>
        <v>0</v>
      </c>
      <c r="L19" s="99">
        <f>SUM(B19*K19)</f>
        <v>0</v>
      </c>
    </row>
    <row r="20" spans="1:12" ht="30" customHeight="1" x14ac:dyDescent="0.25">
      <c r="A20" s="169" t="s">
        <v>163</v>
      </c>
      <c r="B20" s="316"/>
      <c r="C20" s="316"/>
      <c r="D20" s="316"/>
      <c r="E20" s="316"/>
      <c r="F20" s="316"/>
      <c r="G20" s="316"/>
      <c r="H20" s="63"/>
      <c r="I20" s="63" t="s">
        <v>44</v>
      </c>
      <c r="J20" s="64"/>
      <c r="K20" s="55" t="s">
        <v>7</v>
      </c>
      <c r="L20" s="144">
        <f>SUM(L3:L19)</f>
        <v>0</v>
      </c>
    </row>
    <row r="21" spans="1:12" ht="24.95" customHeight="1" x14ac:dyDescent="0.25">
      <c r="A21" s="123" t="s">
        <v>4</v>
      </c>
      <c r="B21" s="323"/>
      <c r="C21" s="323"/>
      <c r="D21" s="323"/>
      <c r="E21" s="323"/>
      <c r="F21" s="323"/>
      <c r="G21" s="323"/>
      <c r="H21"/>
      <c r="K21" s="34" t="s">
        <v>94</v>
      </c>
      <c r="L21" s="32"/>
    </row>
    <row r="22" spans="1:12" ht="24.95" customHeight="1" x14ac:dyDescent="0.25">
      <c r="A22" s="54" t="s">
        <v>6</v>
      </c>
      <c r="B22" s="3"/>
      <c r="C22" s="53"/>
      <c r="D22" s="53"/>
      <c r="E22" s="53"/>
      <c r="F22" s="53"/>
      <c r="G22"/>
      <c r="I22" s="1"/>
      <c r="J22" s="1"/>
      <c r="K22" s="34" t="s">
        <v>70</v>
      </c>
      <c r="L22" s="155"/>
    </row>
    <row r="23" spans="1:12" ht="24.95" customHeight="1" x14ac:dyDescent="0.2">
      <c r="A23" s="11"/>
      <c r="B23" s="319"/>
      <c r="C23" s="319"/>
      <c r="D23" s="319"/>
      <c r="E23" s="319"/>
      <c r="F23" s="319"/>
      <c r="G23" s="319"/>
      <c r="H23" s="11"/>
      <c r="I23" s="1"/>
      <c r="J23" s="1"/>
      <c r="K23" s="34" t="s">
        <v>18</v>
      </c>
      <c r="L23" s="32">
        <f>J20+L20-L21-L22</f>
        <v>0</v>
      </c>
    </row>
    <row r="24" spans="1:12" ht="24.95" customHeight="1" x14ac:dyDescent="0.2">
      <c r="I24" s="321" t="s">
        <v>79</v>
      </c>
      <c r="J24" s="321"/>
      <c r="K24" s="321"/>
      <c r="L24" s="32">
        <f>(L20*0.34)+J20</f>
        <v>0</v>
      </c>
    </row>
    <row r="25" spans="1:12" ht="24.95" customHeight="1" x14ac:dyDescent="0.25">
      <c r="A25" s="138" t="s">
        <v>67</v>
      </c>
      <c r="B25" s="170" t="s">
        <v>101</v>
      </c>
      <c r="C25"/>
      <c r="D25"/>
      <c r="E25"/>
      <c r="F25"/>
      <c r="G25"/>
      <c r="H25"/>
    </row>
    <row r="26" spans="1:12" ht="24.95" customHeight="1" x14ac:dyDescent="0.25">
      <c r="A26" s="122"/>
      <c r="C26"/>
      <c r="D26"/>
      <c r="E26"/>
      <c r="F26"/>
      <c r="G26"/>
      <c r="H26"/>
    </row>
    <row r="27" spans="1:12" ht="24.95" customHeight="1" x14ac:dyDescent="0.25">
      <c r="A27" s="122"/>
      <c r="C27"/>
      <c r="D27"/>
      <c r="E27"/>
      <c r="F27"/>
      <c r="G27"/>
      <c r="H27"/>
    </row>
    <row r="28" spans="1:12" ht="24.95" customHeight="1" x14ac:dyDescent="0.25">
      <c r="A28" s="122"/>
      <c r="C28"/>
      <c r="D28"/>
      <c r="E28"/>
      <c r="F28"/>
      <c r="G28"/>
      <c r="H28"/>
    </row>
    <row r="29" spans="1:12" ht="24.95" customHeight="1" x14ac:dyDescent="0.25">
      <c r="A29" s="122"/>
      <c r="C29"/>
      <c r="D29"/>
      <c r="E29"/>
      <c r="F29"/>
      <c r="G29"/>
      <c r="H29"/>
    </row>
    <row r="30" spans="1:12" ht="24.95" customHeight="1" x14ac:dyDescent="0.25">
      <c r="A30" s="122" t="s">
        <v>102</v>
      </c>
      <c r="B30">
        <f>SUM(B26:B29)</f>
        <v>0</v>
      </c>
    </row>
  </sheetData>
  <mergeCells count="5">
    <mergeCell ref="A1:L1"/>
    <mergeCell ref="B21:G21"/>
    <mergeCell ref="B23:G23"/>
    <mergeCell ref="I24:K24"/>
    <mergeCell ref="B20:G20"/>
  </mergeCells>
  <printOptions horizontalCentered="1" verticalCentered="1"/>
  <pageMargins left="0" right="0" top="0.23" bottom="0.24" header="0.5" footer="0.5"/>
  <pageSetup scale="92" orientation="portrait" r:id="rId1"/>
  <headerFooter alignWithMargins="0"/>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30">
    <pageSetUpPr fitToPage="1"/>
  </sheetPr>
  <dimension ref="A1:L30"/>
  <sheetViews>
    <sheetView zoomScale="75" zoomScaleNormal="75" workbookViewId="0">
      <selection sqref="A1:L1"/>
    </sheetView>
  </sheetViews>
  <sheetFormatPr defaultRowHeight="14.25" x14ac:dyDescent="0.2"/>
  <cols>
    <col min="1" max="1" width="23.85546875" style="4" customWidth="1"/>
    <col min="2" max="2" width="8.140625" customWidth="1"/>
    <col min="3" max="8" width="7.28515625" style="1" customWidth="1"/>
    <col min="9" max="9" width="8.42578125" customWidth="1"/>
    <col min="10" max="10" width="8.5703125" bestFit="1" customWidth="1"/>
    <col min="12" max="12" width="14" customWidth="1"/>
  </cols>
  <sheetData>
    <row r="1" spans="1:12" ht="46.5" customHeight="1" x14ac:dyDescent="0.45">
      <c r="A1" s="315" t="s">
        <v>95</v>
      </c>
      <c r="B1" s="315"/>
      <c r="C1" s="315"/>
      <c r="D1" s="315"/>
      <c r="E1" s="315"/>
      <c r="F1" s="315"/>
      <c r="G1" s="315"/>
      <c r="H1" s="315"/>
      <c r="I1" s="315"/>
      <c r="J1" s="315"/>
      <c r="K1" s="315"/>
      <c r="L1" s="315"/>
    </row>
    <row r="2" spans="1:12" ht="47.25" x14ac:dyDescent="0.25">
      <c r="A2" s="13" t="s">
        <v>0</v>
      </c>
      <c r="B2" s="52" t="s">
        <v>1</v>
      </c>
      <c r="C2" s="9" t="s">
        <v>26</v>
      </c>
      <c r="D2" s="19" t="s">
        <v>17</v>
      </c>
      <c r="E2" s="19" t="s">
        <v>17</v>
      </c>
      <c r="F2" s="19" t="s">
        <v>17</v>
      </c>
      <c r="G2" s="148" t="s">
        <v>17</v>
      </c>
      <c r="H2" s="9" t="s">
        <v>27</v>
      </c>
      <c r="I2" s="8" t="s">
        <v>28</v>
      </c>
      <c r="J2" s="8" t="s">
        <v>24</v>
      </c>
      <c r="K2" s="37" t="s">
        <v>13</v>
      </c>
      <c r="L2" s="8" t="s">
        <v>2</v>
      </c>
    </row>
    <row r="3" spans="1:12" s="2" customFormat="1" ht="22.5" customHeight="1" x14ac:dyDescent="0.25">
      <c r="A3" s="17" t="str">
        <f>'2024 Calculator'!D3</f>
        <v>Hometown Hearos Donation</v>
      </c>
      <c r="B3" s="114">
        <f>'2024 Calculator'!E3</f>
        <v>30</v>
      </c>
      <c r="C3" s="18"/>
      <c r="D3" s="19"/>
      <c r="E3" s="19"/>
      <c r="F3" s="19"/>
      <c r="G3" s="148"/>
      <c r="H3" s="18">
        <f>SUM(C3:G3)</f>
        <v>0</v>
      </c>
      <c r="I3" s="19"/>
      <c r="J3" s="19"/>
      <c r="K3" s="38">
        <f t="shared" ref="K3:K17" si="0">H3-I3+J3</f>
        <v>0</v>
      </c>
      <c r="L3" s="99">
        <f t="shared" ref="L3:L17" si="1">SUM(B3*K3)</f>
        <v>0</v>
      </c>
    </row>
    <row r="4" spans="1:12" s="2" customFormat="1" ht="22.5" customHeight="1" x14ac:dyDescent="0.25">
      <c r="A4" s="17" t="str">
        <f>'2024 Calculator'!D4</f>
        <v>Hometown Hearos Donation</v>
      </c>
      <c r="B4" s="114">
        <f>'2024 Calculator'!E4</f>
        <v>5</v>
      </c>
      <c r="C4" s="18"/>
      <c r="D4" s="19"/>
      <c r="E4" s="19"/>
      <c r="F4" s="19"/>
      <c r="G4" s="148"/>
      <c r="H4" s="18">
        <f t="shared" ref="H4:H17" si="2">SUM(C4:G4)</f>
        <v>0</v>
      </c>
      <c r="I4" s="19"/>
      <c r="J4" s="19"/>
      <c r="K4" s="38">
        <f t="shared" si="0"/>
        <v>0</v>
      </c>
      <c r="L4" s="99">
        <f t="shared" si="1"/>
        <v>0</v>
      </c>
    </row>
    <row r="5" spans="1:12" ht="26.25" customHeight="1" x14ac:dyDescent="0.25">
      <c r="A5" s="17" t="str">
        <f>'2024 Calculator'!D5</f>
        <v>3-Pack Combo Box</v>
      </c>
      <c r="B5" s="114">
        <f>'2024 Calculator'!E5</f>
        <v>50</v>
      </c>
      <c r="C5" s="18"/>
      <c r="D5" s="19"/>
      <c r="E5" s="19"/>
      <c r="F5" s="19"/>
      <c r="G5" s="148"/>
      <c r="H5" s="18">
        <f t="shared" si="2"/>
        <v>0</v>
      </c>
      <c r="I5" s="19"/>
      <c r="J5" s="19"/>
      <c r="K5" s="38">
        <f t="shared" si="0"/>
        <v>0</v>
      </c>
      <c r="L5" s="99">
        <f t="shared" si="1"/>
        <v>0</v>
      </c>
    </row>
    <row r="6" spans="1:12" ht="26.25" customHeight="1" x14ac:dyDescent="0.25">
      <c r="A6" s="17" t="str">
        <f>'2024 Calculator'!D6</f>
        <v>White Chocolate Pretzels</v>
      </c>
      <c r="B6" s="114">
        <f>'2024 Calculator'!E6</f>
        <v>35</v>
      </c>
      <c r="C6" s="18"/>
      <c r="D6" s="19"/>
      <c r="E6" s="19"/>
      <c r="F6" s="19"/>
      <c r="G6" s="148"/>
      <c r="H6" s="18">
        <f t="shared" si="2"/>
        <v>0</v>
      </c>
      <c r="I6" s="19"/>
      <c r="J6" s="19"/>
      <c r="K6" s="38">
        <f t="shared" si="0"/>
        <v>0</v>
      </c>
      <c r="L6" s="99">
        <f t="shared" si="1"/>
        <v>0</v>
      </c>
    </row>
    <row r="7" spans="1:12" ht="26.25" customHeight="1" x14ac:dyDescent="0.25">
      <c r="A7" s="17" t="str">
        <f>'2024 Calculator'!D7</f>
        <v>Chocolate Drizzle Toffee</v>
      </c>
      <c r="B7" s="114">
        <f>'2024 Calculator'!E7</f>
        <v>35</v>
      </c>
      <c r="C7" s="18"/>
      <c r="D7" s="19"/>
      <c r="E7" s="19"/>
      <c r="F7" s="19"/>
      <c r="G7" s="148"/>
      <c r="H7" s="18">
        <f t="shared" si="2"/>
        <v>0</v>
      </c>
      <c r="I7" s="19"/>
      <c r="J7" s="19"/>
      <c r="K7" s="38">
        <f t="shared" si="0"/>
        <v>0</v>
      </c>
      <c r="L7" s="99">
        <f t="shared" si="1"/>
        <v>0</v>
      </c>
    </row>
    <row r="8" spans="1:12" ht="26.25" customHeight="1" x14ac:dyDescent="0.25">
      <c r="A8" s="17" t="str">
        <f>'2024 Calculator'!D8</f>
        <v>Micro Kettle</v>
      </c>
      <c r="B8" s="114">
        <f>'2024 Calculator'!E8</f>
        <v>25</v>
      </c>
      <c r="C8" s="18"/>
      <c r="D8" s="19"/>
      <c r="E8" s="19"/>
      <c r="F8" s="19"/>
      <c r="G8" s="148"/>
      <c r="H8" s="18">
        <f t="shared" si="2"/>
        <v>0</v>
      </c>
      <c r="I8" s="19"/>
      <c r="J8" s="19"/>
      <c r="K8" s="38">
        <f t="shared" si="0"/>
        <v>0</v>
      </c>
      <c r="L8" s="99">
        <f t="shared" si="1"/>
        <v>0</v>
      </c>
    </row>
    <row r="9" spans="1:12" ht="26.25" customHeight="1" x14ac:dyDescent="0.25">
      <c r="A9" s="17" t="str">
        <f>'2024 Calculator'!D9</f>
        <v>Micro Butter</v>
      </c>
      <c r="B9" s="114">
        <f>'2024 Calculator'!E9</f>
        <v>25</v>
      </c>
      <c r="C9" s="18"/>
      <c r="D9" s="19"/>
      <c r="E9" s="19"/>
      <c r="F9" s="19"/>
      <c r="G9" s="148"/>
      <c r="H9" s="18">
        <f t="shared" si="2"/>
        <v>0</v>
      </c>
      <c r="I9" s="19"/>
      <c r="J9" s="19"/>
      <c r="K9" s="38">
        <f t="shared" si="0"/>
        <v>0</v>
      </c>
      <c r="L9" s="99">
        <f t="shared" si="1"/>
        <v>0</v>
      </c>
    </row>
    <row r="10" spans="1:12" ht="26.25" customHeight="1" x14ac:dyDescent="0.25">
      <c r="A10" s="17" t="str">
        <f>'2024 Calculator'!D10</f>
        <v>Salted Caramel</v>
      </c>
      <c r="B10" s="114">
        <f>'2024 Calculator'!E10</f>
        <v>25</v>
      </c>
      <c r="C10" s="18"/>
      <c r="D10" s="19"/>
      <c r="E10" s="19"/>
      <c r="F10" s="19"/>
      <c r="G10" s="148"/>
      <c r="H10" s="18">
        <f t="shared" si="2"/>
        <v>0</v>
      </c>
      <c r="I10" s="19"/>
      <c r="J10" s="19"/>
      <c r="K10" s="38">
        <f t="shared" si="0"/>
        <v>0</v>
      </c>
      <c r="L10" s="99">
        <f t="shared" si="1"/>
        <v>0</v>
      </c>
    </row>
    <row r="11" spans="1:12" ht="26.25" customHeight="1" x14ac:dyDescent="0.25">
      <c r="A11" s="17" t="str">
        <f>'2024 Calculator'!D11</f>
        <v>Savory Cheddar</v>
      </c>
      <c r="B11" s="114">
        <f>'2024 Calculator'!E11</f>
        <v>20</v>
      </c>
      <c r="C11" s="18"/>
      <c r="D11" s="19"/>
      <c r="E11" s="19"/>
      <c r="F11" s="19"/>
      <c r="G11" s="148"/>
      <c r="H11" s="18">
        <f t="shared" si="2"/>
        <v>0</v>
      </c>
      <c r="I11" s="19"/>
      <c r="J11" s="19"/>
      <c r="K11" s="38">
        <f t="shared" si="0"/>
        <v>0</v>
      </c>
      <c r="L11" s="99">
        <f t="shared" si="1"/>
        <v>0</v>
      </c>
    </row>
    <row r="12" spans="1:12" ht="26.25" customHeight="1" x14ac:dyDescent="0.25">
      <c r="A12" s="17" t="str">
        <f>'2024 Calculator'!D12</f>
        <v>Popping Corn</v>
      </c>
      <c r="B12" s="114">
        <f>'2024 Calculator'!E12</f>
        <v>17</v>
      </c>
      <c r="C12" s="18"/>
      <c r="D12" s="19"/>
      <c r="E12" s="19"/>
      <c r="F12" s="19"/>
      <c r="G12" s="148"/>
      <c r="H12" s="18">
        <f t="shared" si="2"/>
        <v>0</v>
      </c>
      <c r="I12" s="19"/>
      <c r="J12" s="19"/>
      <c r="K12" s="38">
        <f t="shared" si="0"/>
        <v>0</v>
      </c>
      <c r="L12" s="99">
        <f t="shared" si="1"/>
        <v>0</v>
      </c>
    </row>
    <row r="13" spans="1:12" ht="26.25" customHeight="1" x14ac:dyDescent="0.25">
      <c r="A13" s="17" t="str">
        <f>'2024 Calculator'!D13</f>
        <v>Caramel Corn</v>
      </c>
      <c r="B13" s="114">
        <f>'2024 Calculator'!E13</f>
        <v>12</v>
      </c>
      <c r="C13" s="18"/>
      <c r="D13" s="19"/>
      <c r="E13" s="19"/>
      <c r="F13" s="19"/>
      <c r="G13" s="148"/>
      <c r="H13" s="18">
        <f t="shared" si="2"/>
        <v>0</v>
      </c>
      <c r="I13" s="19"/>
      <c r="J13" s="19"/>
      <c r="K13" s="38">
        <f t="shared" si="0"/>
        <v>0</v>
      </c>
      <c r="L13" s="99">
        <f t="shared" si="1"/>
        <v>0</v>
      </c>
    </row>
    <row r="14" spans="1:12" ht="26.25" customHeight="1" x14ac:dyDescent="0.25">
      <c r="A14" s="17" t="str">
        <f>'2024 Calculator'!D14</f>
        <v>Salted Caramel Ceddar Mix</v>
      </c>
      <c r="B14" s="114">
        <f>'2024 Calculator'!E14</f>
        <v>17</v>
      </c>
      <c r="C14" s="18"/>
      <c r="D14" s="19"/>
      <c r="E14" s="19"/>
      <c r="F14" s="19"/>
      <c r="G14" s="148"/>
      <c r="H14" s="18">
        <f t="shared" si="2"/>
        <v>0</v>
      </c>
      <c r="I14" s="19"/>
      <c r="J14" s="19"/>
      <c r="K14" s="38">
        <f t="shared" si="0"/>
        <v>0</v>
      </c>
      <c r="L14" s="99">
        <f t="shared" si="1"/>
        <v>0</v>
      </c>
    </row>
    <row r="15" spans="1:12" ht="26.25" customHeight="1" x14ac:dyDescent="0.25">
      <c r="A15" s="17"/>
      <c r="B15" s="114"/>
      <c r="C15" s="18"/>
      <c r="D15" s="19"/>
      <c r="E15" s="19"/>
      <c r="F15" s="19"/>
      <c r="G15" s="148"/>
      <c r="H15" s="18">
        <f t="shared" si="2"/>
        <v>0</v>
      </c>
      <c r="I15" s="19"/>
      <c r="J15" s="19"/>
      <c r="K15" s="38">
        <f t="shared" si="0"/>
        <v>0</v>
      </c>
      <c r="L15" s="99">
        <f t="shared" si="1"/>
        <v>0</v>
      </c>
    </row>
    <row r="16" spans="1:12" ht="26.25" customHeight="1" x14ac:dyDescent="0.25">
      <c r="A16" s="17"/>
      <c r="B16" s="114"/>
      <c r="C16" s="18"/>
      <c r="D16" s="19"/>
      <c r="E16" s="19"/>
      <c r="F16" s="19"/>
      <c r="G16" s="148"/>
      <c r="H16" s="18">
        <f t="shared" si="2"/>
        <v>0</v>
      </c>
      <c r="I16" s="19"/>
      <c r="J16" s="19"/>
      <c r="K16" s="38">
        <f t="shared" si="0"/>
        <v>0</v>
      </c>
      <c r="L16" s="99">
        <f t="shared" si="1"/>
        <v>0</v>
      </c>
    </row>
    <row r="17" spans="1:12" ht="26.25" customHeight="1" x14ac:dyDescent="0.25">
      <c r="A17" s="17"/>
      <c r="B17" s="114"/>
      <c r="C17" s="18"/>
      <c r="D17" s="19"/>
      <c r="E17" s="19"/>
      <c r="F17" s="19"/>
      <c r="G17" s="148"/>
      <c r="H17" s="18">
        <f t="shared" si="2"/>
        <v>0</v>
      </c>
      <c r="I17" s="19"/>
      <c r="J17" s="19"/>
      <c r="K17" s="38">
        <f t="shared" si="0"/>
        <v>0</v>
      </c>
      <c r="L17" s="99">
        <f t="shared" si="1"/>
        <v>0</v>
      </c>
    </row>
    <row r="18" spans="1:12" ht="26.25" customHeight="1" x14ac:dyDescent="0.25">
      <c r="A18" s="17"/>
      <c r="B18" s="114"/>
      <c r="C18" s="18"/>
      <c r="D18" s="19"/>
      <c r="E18" s="19"/>
      <c r="F18" s="19"/>
      <c r="G18" s="148"/>
      <c r="H18" s="18"/>
      <c r="I18" s="19"/>
      <c r="J18" s="19"/>
      <c r="K18" s="38">
        <f>H18-I18+J18</f>
        <v>0</v>
      </c>
      <c r="L18" s="99">
        <f>SUM(B18*K18)</f>
        <v>0</v>
      </c>
    </row>
    <row r="19" spans="1:12" ht="26.25" customHeight="1" x14ac:dyDescent="0.25">
      <c r="A19" s="17"/>
      <c r="B19" s="114"/>
      <c r="C19" s="18"/>
      <c r="D19" s="19"/>
      <c r="E19" s="19"/>
      <c r="F19" s="19"/>
      <c r="G19" s="148"/>
      <c r="H19" s="18"/>
      <c r="I19" s="19"/>
      <c r="J19" s="19"/>
      <c r="K19" s="38">
        <f>H19-I19+J19</f>
        <v>0</v>
      </c>
      <c r="L19" s="99">
        <f>SUM(B19*K19)</f>
        <v>0</v>
      </c>
    </row>
    <row r="20" spans="1:12" ht="30" customHeight="1" x14ac:dyDescent="0.25">
      <c r="A20" s="169" t="s">
        <v>163</v>
      </c>
      <c r="B20" s="316"/>
      <c r="C20" s="316"/>
      <c r="D20" s="316"/>
      <c r="E20" s="316"/>
      <c r="F20" s="316"/>
      <c r="G20" s="316"/>
      <c r="H20" s="63"/>
      <c r="I20" s="63" t="s">
        <v>44</v>
      </c>
      <c r="J20" s="64"/>
      <c r="K20" s="55" t="s">
        <v>7</v>
      </c>
      <c r="L20" s="144">
        <f>SUM(L3:L19)</f>
        <v>0</v>
      </c>
    </row>
    <row r="21" spans="1:12" ht="24.95" customHeight="1" x14ac:dyDescent="0.25">
      <c r="A21" s="123" t="s">
        <v>4</v>
      </c>
      <c r="B21" s="323"/>
      <c r="C21" s="323"/>
      <c r="D21" s="323"/>
      <c r="E21" s="323"/>
      <c r="F21" s="323"/>
      <c r="G21" s="323"/>
      <c r="H21"/>
      <c r="K21" s="34" t="s">
        <v>94</v>
      </c>
      <c r="L21" s="32"/>
    </row>
    <row r="22" spans="1:12" ht="24.95" customHeight="1" x14ac:dyDescent="0.25">
      <c r="A22" s="54" t="s">
        <v>6</v>
      </c>
      <c r="B22" s="3"/>
      <c r="C22" s="53"/>
      <c r="D22" s="53"/>
      <c r="E22" s="53"/>
      <c r="F22" s="53"/>
      <c r="G22"/>
      <c r="I22" s="1"/>
      <c r="J22" s="1"/>
      <c r="K22" s="34" t="s">
        <v>70</v>
      </c>
      <c r="L22" s="155"/>
    </row>
    <row r="23" spans="1:12" ht="24.95" customHeight="1" x14ac:dyDescent="0.2">
      <c r="A23" s="11"/>
      <c r="B23" s="319"/>
      <c r="C23" s="319"/>
      <c r="D23" s="319"/>
      <c r="E23" s="319"/>
      <c r="F23" s="319"/>
      <c r="G23" s="319"/>
      <c r="H23" s="11"/>
      <c r="I23" s="1"/>
      <c r="J23" s="1"/>
      <c r="K23" s="34" t="s">
        <v>18</v>
      </c>
      <c r="L23" s="32">
        <f>J20+L20-L21-L22</f>
        <v>0</v>
      </c>
    </row>
    <row r="24" spans="1:12" ht="24.95" customHeight="1" x14ac:dyDescent="0.2">
      <c r="I24" s="321" t="s">
        <v>79</v>
      </c>
      <c r="J24" s="321"/>
      <c r="K24" s="321"/>
      <c r="L24" s="32">
        <f>(L20*0.34)+J20</f>
        <v>0</v>
      </c>
    </row>
    <row r="25" spans="1:12" ht="24.95" customHeight="1" x14ac:dyDescent="0.25">
      <c r="A25" s="138" t="s">
        <v>67</v>
      </c>
      <c r="B25" s="170" t="s">
        <v>101</v>
      </c>
      <c r="C25"/>
      <c r="D25"/>
      <c r="E25"/>
      <c r="F25"/>
      <c r="G25"/>
      <c r="H25"/>
    </row>
    <row r="26" spans="1:12" ht="24.95" customHeight="1" x14ac:dyDescent="0.25">
      <c r="A26" s="122"/>
      <c r="C26"/>
      <c r="D26"/>
      <c r="E26"/>
      <c r="F26"/>
      <c r="G26"/>
      <c r="H26"/>
    </row>
    <row r="27" spans="1:12" ht="24.95" customHeight="1" x14ac:dyDescent="0.25">
      <c r="A27" s="122"/>
      <c r="C27"/>
      <c r="D27"/>
      <c r="E27"/>
      <c r="F27"/>
      <c r="G27"/>
      <c r="H27"/>
    </row>
    <row r="28" spans="1:12" ht="24.95" customHeight="1" x14ac:dyDescent="0.25">
      <c r="A28" s="122"/>
      <c r="C28"/>
      <c r="D28"/>
      <c r="E28"/>
      <c r="F28"/>
      <c r="G28"/>
      <c r="H28"/>
    </row>
    <row r="29" spans="1:12" ht="24.95" customHeight="1" x14ac:dyDescent="0.25">
      <c r="A29" s="122"/>
      <c r="C29"/>
      <c r="D29"/>
      <c r="E29"/>
      <c r="F29"/>
      <c r="G29"/>
      <c r="H29"/>
    </row>
    <row r="30" spans="1:12" ht="24.95" customHeight="1" x14ac:dyDescent="0.25">
      <c r="A30" s="122" t="s">
        <v>102</v>
      </c>
      <c r="B30">
        <f>SUM(B26:B29)</f>
        <v>0</v>
      </c>
    </row>
  </sheetData>
  <mergeCells count="5">
    <mergeCell ref="A1:L1"/>
    <mergeCell ref="B21:G21"/>
    <mergeCell ref="B23:G23"/>
    <mergeCell ref="I24:K24"/>
    <mergeCell ref="B20:G20"/>
  </mergeCells>
  <printOptions horizontalCentered="1" verticalCentered="1"/>
  <pageMargins left="0" right="0" top="0.23" bottom="0.24" header="0.5" footer="0.5"/>
  <pageSetup scale="92" orientation="portrait" r:id="rId1"/>
  <headerFooter alignWithMargins="0"/>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31">
    <pageSetUpPr fitToPage="1"/>
  </sheetPr>
  <dimension ref="A1:L30"/>
  <sheetViews>
    <sheetView zoomScale="75" zoomScaleNormal="75" workbookViewId="0">
      <selection sqref="A1:L1"/>
    </sheetView>
  </sheetViews>
  <sheetFormatPr defaultRowHeight="14.25" x14ac:dyDescent="0.2"/>
  <cols>
    <col min="1" max="1" width="23.85546875" style="4" customWidth="1"/>
    <col min="2" max="2" width="8.140625" customWidth="1"/>
    <col min="3" max="8" width="7.28515625" style="1" customWidth="1"/>
    <col min="9" max="9" width="8.42578125" customWidth="1"/>
    <col min="10" max="10" width="9.85546875" bestFit="1" customWidth="1"/>
    <col min="12" max="12" width="14" customWidth="1"/>
  </cols>
  <sheetData>
    <row r="1" spans="1:12" ht="46.5" customHeight="1" x14ac:dyDescent="0.45">
      <c r="A1" s="315" t="s">
        <v>95</v>
      </c>
      <c r="B1" s="315"/>
      <c r="C1" s="315"/>
      <c r="D1" s="315"/>
      <c r="E1" s="315"/>
      <c r="F1" s="315"/>
      <c r="G1" s="315"/>
      <c r="H1" s="315"/>
      <c r="I1" s="315"/>
      <c r="J1" s="315"/>
      <c r="K1" s="315"/>
      <c r="L1" s="315"/>
    </row>
    <row r="2" spans="1:12" ht="47.25" x14ac:dyDescent="0.25">
      <c r="A2" s="13" t="s">
        <v>0</v>
      </c>
      <c r="B2" s="52" t="s">
        <v>1</v>
      </c>
      <c r="C2" s="9" t="s">
        <v>26</v>
      </c>
      <c r="D2" s="19" t="s">
        <v>17</v>
      </c>
      <c r="E2" s="19" t="s">
        <v>17</v>
      </c>
      <c r="F2" s="19" t="s">
        <v>17</v>
      </c>
      <c r="G2" s="148" t="s">
        <v>17</v>
      </c>
      <c r="H2" s="9" t="s">
        <v>27</v>
      </c>
      <c r="I2" s="8" t="s">
        <v>28</v>
      </c>
      <c r="J2" s="8" t="s">
        <v>24</v>
      </c>
      <c r="K2" s="37" t="s">
        <v>13</v>
      </c>
      <c r="L2" s="8" t="s">
        <v>2</v>
      </c>
    </row>
    <row r="3" spans="1:12" s="2" customFormat="1" ht="22.5" customHeight="1" x14ac:dyDescent="0.25">
      <c r="A3" s="17" t="str">
        <f>'2024 Calculator'!D3</f>
        <v>Hometown Hearos Donation</v>
      </c>
      <c r="B3" s="114">
        <f>'2024 Calculator'!E3</f>
        <v>30</v>
      </c>
      <c r="C3" s="18"/>
      <c r="D3" s="19"/>
      <c r="E3" s="19"/>
      <c r="F3" s="19"/>
      <c r="G3" s="148"/>
      <c r="H3" s="18">
        <f>SUM(C3:G3)</f>
        <v>0</v>
      </c>
      <c r="I3" s="19"/>
      <c r="J3" s="19"/>
      <c r="K3" s="38">
        <f t="shared" ref="K3:K17" si="0">H3-I3+J3</f>
        <v>0</v>
      </c>
      <c r="L3" s="99">
        <f t="shared" ref="L3:L17" si="1">SUM(B3*K3)</f>
        <v>0</v>
      </c>
    </row>
    <row r="4" spans="1:12" s="2" customFormat="1" ht="22.5" customHeight="1" x14ac:dyDescent="0.25">
      <c r="A4" s="17" t="str">
        <f>'2024 Calculator'!D4</f>
        <v>Hometown Hearos Donation</v>
      </c>
      <c r="B4" s="114">
        <f>'2024 Calculator'!E4</f>
        <v>5</v>
      </c>
      <c r="C4" s="18"/>
      <c r="D4" s="19"/>
      <c r="E4" s="19"/>
      <c r="F4" s="19"/>
      <c r="G4" s="148"/>
      <c r="H4" s="18">
        <f t="shared" ref="H4:H17" si="2">SUM(C4:G4)</f>
        <v>0</v>
      </c>
      <c r="I4" s="19"/>
      <c r="J4" s="19"/>
      <c r="K4" s="38">
        <f t="shared" si="0"/>
        <v>0</v>
      </c>
      <c r="L4" s="99">
        <f t="shared" si="1"/>
        <v>0</v>
      </c>
    </row>
    <row r="5" spans="1:12" ht="26.25" customHeight="1" x14ac:dyDescent="0.25">
      <c r="A5" s="17" t="str">
        <f>'2024 Calculator'!D5</f>
        <v>3-Pack Combo Box</v>
      </c>
      <c r="B5" s="114">
        <f>'2024 Calculator'!E5</f>
        <v>50</v>
      </c>
      <c r="C5" s="18"/>
      <c r="D5" s="19"/>
      <c r="E5" s="19"/>
      <c r="F5" s="19"/>
      <c r="G5" s="148"/>
      <c r="H5" s="18">
        <f t="shared" si="2"/>
        <v>0</v>
      </c>
      <c r="I5" s="19"/>
      <c r="J5" s="19"/>
      <c r="K5" s="38">
        <f t="shared" si="0"/>
        <v>0</v>
      </c>
      <c r="L5" s="99">
        <f t="shared" si="1"/>
        <v>0</v>
      </c>
    </row>
    <row r="6" spans="1:12" ht="26.25" customHeight="1" x14ac:dyDescent="0.25">
      <c r="A6" s="17" t="str">
        <f>'2024 Calculator'!D6</f>
        <v>White Chocolate Pretzels</v>
      </c>
      <c r="B6" s="114">
        <f>'2024 Calculator'!E6</f>
        <v>35</v>
      </c>
      <c r="C6" s="18"/>
      <c r="D6" s="19"/>
      <c r="E6" s="19"/>
      <c r="F6" s="19"/>
      <c r="G6" s="148"/>
      <c r="H6" s="18">
        <f t="shared" si="2"/>
        <v>0</v>
      </c>
      <c r="I6" s="19"/>
      <c r="J6" s="19"/>
      <c r="K6" s="38">
        <f t="shared" si="0"/>
        <v>0</v>
      </c>
      <c r="L6" s="99">
        <f t="shared" si="1"/>
        <v>0</v>
      </c>
    </row>
    <row r="7" spans="1:12" ht="26.25" customHeight="1" x14ac:dyDescent="0.25">
      <c r="A7" s="17" t="str">
        <f>'2024 Calculator'!D7</f>
        <v>Chocolate Drizzle Toffee</v>
      </c>
      <c r="B7" s="114">
        <f>'2024 Calculator'!E7</f>
        <v>35</v>
      </c>
      <c r="C7" s="18"/>
      <c r="D7" s="19"/>
      <c r="E7" s="19"/>
      <c r="F7" s="19"/>
      <c r="G7" s="148"/>
      <c r="H7" s="18">
        <f t="shared" si="2"/>
        <v>0</v>
      </c>
      <c r="I7" s="19"/>
      <c r="J7" s="19"/>
      <c r="K7" s="38">
        <f t="shared" si="0"/>
        <v>0</v>
      </c>
      <c r="L7" s="99">
        <f t="shared" si="1"/>
        <v>0</v>
      </c>
    </row>
    <row r="8" spans="1:12" ht="26.25" customHeight="1" x14ac:dyDescent="0.25">
      <c r="A8" s="17" t="str">
        <f>'2024 Calculator'!D8</f>
        <v>Micro Kettle</v>
      </c>
      <c r="B8" s="114">
        <f>'2024 Calculator'!E8</f>
        <v>25</v>
      </c>
      <c r="C8" s="18"/>
      <c r="D8" s="19"/>
      <c r="E8" s="19"/>
      <c r="F8" s="19"/>
      <c r="G8" s="148"/>
      <c r="H8" s="18">
        <f t="shared" si="2"/>
        <v>0</v>
      </c>
      <c r="I8" s="19"/>
      <c r="J8" s="19"/>
      <c r="K8" s="38">
        <f t="shared" si="0"/>
        <v>0</v>
      </c>
      <c r="L8" s="99">
        <f t="shared" si="1"/>
        <v>0</v>
      </c>
    </row>
    <row r="9" spans="1:12" ht="26.25" customHeight="1" x14ac:dyDescent="0.25">
      <c r="A9" s="17" t="str">
        <f>'2024 Calculator'!D9</f>
        <v>Micro Butter</v>
      </c>
      <c r="B9" s="114">
        <f>'2024 Calculator'!E9</f>
        <v>25</v>
      </c>
      <c r="C9" s="18"/>
      <c r="D9" s="19"/>
      <c r="E9" s="19"/>
      <c r="F9" s="19"/>
      <c r="G9" s="148"/>
      <c r="H9" s="18">
        <f t="shared" si="2"/>
        <v>0</v>
      </c>
      <c r="I9" s="19"/>
      <c r="J9" s="19"/>
      <c r="K9" s="38">
        <f t="shared" si="0"/>
        <v>0</v>
      </c>
      <c r="L9" s="99">
        <f t="shared" si="1"/>
        <v>0</v>
      </c>
    </row>
    <row r="10" spans="1:12" ht="26.25" customHeight="1" x14ac:dyDescent="0.25">
      <c r="A10" s="17" t="str">
        <f>'2024 Calculator'!D10</f>
        <v>Salted Caramel</v>
      </c>
      <c r="B10" s="114">
        <f>'2024 Calculator'!E10</f>
        <v>25</v>
      </c>
      <c r="C10" s="18"/>
      <c r="D10" s="19"/>
      <c r="E10" s="19"/>
      <c r="F10" s="19"/>
      <c r="G10" s="148"/>
      <c r="H10" s="18">
        <f t="shared" si="2"/>
        <v>0</v>
      </c>
      <c r="I10" s="19"/>
      <c r="J10" s="19"/>
      <c r="K10" s="38">
        <f t="shared" si="0"/>
        <v>0</v>
      </c>
      <c r="L10" s="99">
        <f t="shared" si="1"/>
        <v>0</v>
      </c>
    </row>
    <row r="11" spans="1:12" ht="26.25" customHeight="1" x14ac:dyDescent="0.25">
      <c r="A11" s="17" t="str">
        <f>'2024 Calculator'!D11</f>
        <v>Savory Cheddar</v>
      </c>
      <c r="B11" s="114">
        <f>'2024 Calculator'!E11</f>
        <v>20</v>
      </c>
      <c r="C11" s="18"/>
      <c r="D11" s="19"/>
      <c r="E11" s="19"/>
      <c r="F11" s="19"/>
      <c r="G11" s="148"/>
      <c r="H11" s="18">
        <f t="shared" si="2"/>
        <v>0</v>
      </c>
      <c r="I11" s="19"/>
      <c r="J11" s="19"/>
      <c r="K11" s="38">
        <f t="shared" si="0"/>
        <v>0</v>
      </c>
      <c r="L11" s="99">
        <f t="shared" si="1"/>
        <v>0</v>
      </c>
    </row>
    <row r="12" spans="1:12" ht="26.25" customHeight="1" x14ac:dyDescent="0.25">
      <c r="A12" s="17" t="str">
        <f>'2024 Calculator'!D12</f>
        <v>Popping Corn</v>
      </c>
      <c r="B12" s="114">
        <f>'2024 Calculator'!E12</f>
        <v>17</v>
      </c>
      <c r="C12" s="18"/>
      <c r="D12" s="19"/>
      <c r="E12" s="19"/>
      <c r="F12" s="19"/>
      <c r="G12" s="148"/>
      <c r="H12" s="18">
        <f t="shared" si="2"/>
        <v>0</v>
      </c>
      <c r="I12" s="19"/>
      <c r="J12" s="19"/>
      <c r="K12" s="38">
        <f t="shared" si="0"/>
        <v>0</v>
      </c>
      <c r="L12" s="99">
        <f t="shared" si="1"/>
        <v>0</v>
      </c>
    </row>
    <row r="13" spans="1:12" ht="26.25" customHeight="1" x14ac:dyDescent="0.25">
      <c r="A13" s="17" t="str">
        <f>'2024 Calculator'!D13</f>
        <v>Caramel Corn</v>
      </c>
      <c r="B13" s="114">
        <f>'2024 Calculator'!E13</f>
        <v>12</v>
      </c>
      <c r="C13" s="18"/>
      <c r="D13" s="19"/>
      <c r="E13" s="19"/>
      <c r="F13" s="19"/>
      <c r="G13" s="148"/>
      <c r="H13" s="18">
        <f t="shared" si="2"/>
        <v>0</v>
      </c>
      <c r="I13" s="19"/>
      <c r="J13" s="19"/>
      <c r="K13" s="38">
        <f t="shared" si="0"/>
        <v>0</v>
      </c>
      <c r="L13" s="99">
        <f t="shared" si="1"/>
        <v>0</v>
      </c>
    </row>
    <row r="14" spans="1:12" ht="26.25" customHeight="1" x14ac:dyDescent="0.25">
      <c r="A14" s="17" t="str">
        <f>'2024 Calculator'!D14</f>
        <v>Salted Caramel Ceddar Mix</v>
      </c>
      <c r="B14" s="114">
        <f>'2024 Calculator'!E14</f>
        <v>17</v>
      </c>
      <c r="C14" s="18"/>
      <c r="D14" s="19"/>
      <c r="E14" s="19"/>
      <c r="F14" s="19"/>
      <c r="G14" s="148"/>
      <c r="H14" s="18">
        <f t="shared" si="2"/>
        <v>0</v>
      </c>
      <c r="I14" s="19"/>
      <c r="J14" s="19"/>
      <c r="K14" s="38">
        <f t="shared" si="0"/>
        <v>0</v>
      </c>
      <c r="L14" s="99">
        <f t="shared" si="1"/>
        <v>0</v>
      </c>
    </row>
    <row r="15" spans="1:12" ht="26.25" customHeight="1" x14ac:dyDescent="0.25">
      <c r="A15" s="17"/>
      <c r="B15" s="114"/>
      <c r="C15" s="18"/>
      <c r="D15" s="19"/>
      <c r="E15" s="19"/>
      <c r="F15" s="19"/>
      <c r="G15" s="148"/>
      <c r="H15" s="18">
        <f t="shared" si="2"/>
        <v>0</v>
      </c>
      <c r="I15" s="19"/>
      <c r="J15" s="19"/>
      <c r="K15" s="38">
        <f t="shared" si="0"/>
        <v>0</v>
      </c>
      <c r="L15" s="99">
        <f t="shared" si="1"/>
        <v>0</v>
      </c>
    </row>
    <row r="16" spans="1:12" ht="26.25" customHeight="1" x14ac:dyDescent="0.25">
      <c r="A16" s="17"/>
      <c r="B16" s="114"/>
      <c r="C16" s="18"/>
      <c r="D16" s="19"/>
      <c r="E16" s="19"/>
      <c r="F16" s="19"/>
      <c r="G16" s="148"/>
      <c r="H16" s="18">
        <f t="shared" si="2"/>
        <v>0</v>
      </c>
      <c r="I16" s="19"/>
      <c r="J16" s="19"/>
      <c r="K16" s="38">
        <f t="shared" si="0"/>
        <v>0</v>
      </c>
      <c r="L16" s="99">
        <f t="shared" si="1"/>
        <v>0</v>
      </c>
    </row>
    <row r="17" spans="1:12" ht="26.25" customHeight="1" x14ac:dyDescent="0.25">
      <c r="A17" s="17"/>
      <c r="B17" s="114"/>
      <c r="C17" s="18"/>
      <c r="D17" s="19"/>
      <c r="E17" s="19"/>
      <c r="F17" s="19"/>
      <c r="G17" s="148"/>
      <c r="H17" s="18">
        <f t="shared" si="2"/>
        <v>0</v>
      </c>
      <c r="I17" s="19"/>
      <c r="J17" s="19"/>
      <c r="K17" s="38">
        <f t="shared" si="0"/>
        <v>0</v>
      </c>
      <c r="L17" s="99">
        <f t="shared" si="1"/>
        <v>0</v>
      </c>
    </row>
    <row r="18" spans="1:12" ht="26.25" customHeight="1" x14ac:dyDescent="0.25">
      <c r="A18" s="17"/>
      <c r="B18" s="114"/>
      <c r="C18" s="18"/>
      <c r="D18" s="19"/>
      <c r="E18" s="19"/>
      <c r="F18" s="19"/>
      <c r="G18" s="148"/>
      <c r="H18" s="18"/>
      <c r="I18" s="19"/>
      <c r="J18" s="19"/>
      <c r="K18" s="38">
        <f>H18-I18+J18</f>
        <v>0</v>
      </c>
      <c r="L18" s="99">
        <f>SUM(B18*K18)</f>
        <v>0</v>
      </c>
    </row>
    <row r="19" spans="1:12" ht="26.25" customHeight="1" x14ac:dyDescent="0.25">
      <c r="A19" s="17"/>
      <c r="B19" s="114"/>
      <c r="C19" s="18"/>
      <c r="D19" s="19"/>
      <c r="E19" s="19"/>
      <c r="F19" s="19"/>
      <c r="G19" s="148"/>
      <c r="H19" s="18"/>
      <c r="I19" s="19"/>
      <c r="J19" s="19"/>
      <c r="K19" s="38">
        <f>H19-I19+J19</f>
        <v>0</v>
      </c>
      <c r="L19" s="99">
        <f>SUM(B19*K19)</f>
        <v>0</v>
      </c>
    </row>
    <row r="20" spans="1:12" ht="30" customHeight="1" x14ac:dyDescent="0.25">
      <c r="A20" s="169" t="s">
        <v>163</v>
      </c>
      <c r="B20" s="316"/>
      <c r="C20" s="316"/>
      <c r="D20" s="316"/>
      <c r="E20" s="316"/>
      <c r="F20" s="316"/>
      <c r="G20" s="316"/>
      <c r="H20" s="63"/>
      <c r="I20" s="63" t="s">
        <v>44</v>
      </c>
      <c r="J20" s="64"/>
      <c r="K20" s="55" t="s">
        <v>7</v>
      </c>
      <c r="L20" s="144">
        <f>SUM(L3:L19)</f>
        <v>0</v>
      </c>
    </row>
    <row r="21" spans="1:12" ht="24.95" customHeight="1" x14ac:dyDescent="0.25">
      <c r="A21" s="123" t="s">
        <v>4</v>
      </c>
      <c r="B21" s="323"/>
      <c r="C21" s="323"/>
      <c r="D21" s="323"/>
      <c r="E21" s="323"/>
      <c r="F21" s="323"/>
      <c r="G21" s="323"/>
      <c r="H21"/>
      <c r="K21" s="34" t="s">
        <v>94</v>
      </c>
      <c r="L21" s="32"/>
    </row>
    <row r="22" spans="1:12" ht="24.95" customHeight="1" x14ac:dyDescent="0.25">
      <c r="A22" s="54" t="s">
        <v>6</v>
      </c>
      <c r="B22" s="3"/>
      <c r="C22" s="53"/>
      <c r="D22" s="53"/>
      <c r="E22" s="53"/>
      <c r="F22" s="53"/>
      <c r="G22"/>
      <c r="I22" s="1"/>
      <c r="J22" s="1"/>
      <c r="K22" s="34" t="s">
        <v>70</v>
      </c>
      <c r="L22" s="155"/>
    </row>
    <row r="23" spans="1:12" ht="24.95" customHeight="1" x14ac:dyDescent="0.2">
      <c r="A23" s="11"/>
      <c r="B23" s="319"/>
      <c r="C23" s="319"/>
      <c r="D23" s="319"/>
      <c r="E23" s="319"/>
      <c r="F23" s="319"/>
      <c r="G23" s="319"/>
      <c r="H23" s="11"/>
      <c r="I23" s="1"/>
      <c r="J23" s="1"/>
      <c r="K23" s="34" t="s">
        <v>18</v>
      </c>
      <c r="L23" s="32">
        <f>J20+L20-L21-L22</f>
        <v>0</v>
      </c>
    </row>
    <row r="24" spans="1:12" ht="24.95" customHeight="1" x14ac:dyDescent="0.2">
      <c r="I24" s="321" t="s">
        <v>79</v>
      </c>
      <c r="J24" s="321"/>
      <c r="K24" s="321"/>
      <c r="L24" s="32">
        <f>(L20*0.34)+J20</f>
        <v>0</v>
      </c>
    </row>
    <row r="25" spans="1:12" ht="24.95" customHeight="1" x14ac:dyDescent="0.25">
      <c r="A25" s="138" t="s">
        <v>67</v>
      </c>
      <c r="B25" s="170" t="s">
        <v>101</v>
      </c>
      <c r="C25"/>
      <c r="D25"/>
      <c r="E25"/>
      <c r="F25"/>
      <c r="G25"/>
      <c r="H25"/>
    </row>
    <row r="26" spans="1:12" ht="24.95" customHeight="1" x14ac:dyDescent="0.25">
      <c r="A26" s="122"/>
      <c r="C26"/>
      <c r="D26"/>
      <c r="E26"/>
      <c r="F26"/>
      <c r="G26"/>
      <c r="H26"/>
    </row>
    <row r="27" spans="1:12" ht="24.95" customHeight="1" x14ac:dyDescent="0.25">
      <c r="A27" s="122"/>
      <c r="C27"/>
      <c r="D27"/>
      <c r="E27"/>
      <c r="F27"/>
      <c r="G27"/>
      <c r="H27"/>
    </row>
    <row r="28" spans="1:12" ht="24.95" customHeight="1" x14ac:dyDescent="0.25">
      <c r="A28" s="122"/>
      <c r="C28"/>
      <c r="D28"/>
      <c r="E28"/>
      <c r="F28"/>
      <c r="G28"/>
      <c r="H28"/>
    </row>
    <row r="29" spans="1:12" ht="24.95" customHeight="1" x14ac:dyDescent="0.25">
      <c r="A29" s="122"/>
      <c r="C29"/>
      <c r="D29"/>
      <c r="E29"/>
      <c r="F29"/>
      <c r="G29"/>
      <c r="H29"/>
    </row>
    <row r="30" spans="1:12" ht="15" x14ac:dyDescent="0.25">
      <c r="A30" s="122" t="s">
        <v>102</v>
      </c>
      <c r="B30">
        <f>SUM(B26:B29)</f>
        <v>0</v>
      </c>
    </row>
  </sheetData>
  <mergeCells count="5">
    <mergeCell ref="A1:L1"/>
    <mergeCell ref="B21:G21"/>
    <mergeCell ref="B23:G23"/>
    <mergeCell ref="I24:K24"/>
    <mergeCell ref="B20:G20"/>
  </mergeCells>
  <printOptions horizontalCentered="1" verticalCentered="1"/>
  <pageMargins left="0" right="0" top="0.23" bottom="0.24" header="0.5" footer="0.5"/>
  <pageSetup scale="92" orientation="portrait" r:id="rId1"/>
  <headerFooter alignWithMargins="0"/>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32">
    <pageSetUpPr fitToPage="1"/>
  </sheetPr>
  <dimension ref="A1:L30"/>
  <sheetViews>
    <sheetView zoomScale="75" zoomScaleNormal="75" workbookViewId="0">
      <selection sqref="A1:L1"/>
    </sheetView>
  </sheetViews>
  <sheetFormatPr defaultRowHeight="14.25" x14ac:dyDescent="0.2"/>
  <cols>
    <col min="1" max="1" width="23.85546875" style="4" customWidth="1"/>
    <col min="2" max="2" width="8.140625" customWidth="1"/>
    <col min="3" max="8" width="7.28515625" style="1" customWidth="1"/>
    <col min="9" max="9" width="8.42578125" customWidth="1"/>
    <col min="10" max="10" width="8.5703125" bestFit="1" customWidth="1"/>
    <col min="12" max="12" width="14" customWidth="1"/>
  </cols>
  <sheetData>
    <row r="1" spans="1:12" ht="46.5" customHeight="1" x14ac:dyDescent="0.45">
      <c r="A1" s="315" t="s">
        <v>95</v>
      </c>
      <c r="B1" s="315"/>
      <c r="C1" s="315"/>
      <c r="D1" s="315"/>
      <c r="E1" s="315"/>
      <c r="F1" s="315"/>
      <c r="G1" s="315"/>
      <c r="H1" s="315"/>
      <c r="I1" s="315"/>
      <c r="J1" s="315"/>
      <c r="K1" s="315"/>
      <c r="L1" s="315"/>
    </row>
    <row r="2" spans="1:12" ht="47.25" x14ac:dyDescent="0.25">
      <c r="A2" s="13" t="s">
        <v>0</v>
      </c>
      <c r="B2" s="52" t="s">
        <v>1</v>
      </c>
      <c r="C2" s="9" t="s">
        <v>26</v>
      </c>
      <c r="D2" s="19" t="s">
        <v>17</v>
      </c>
      <c r="E2" s="19" t="s">
        <v>17</v>
      </c>
      <c r="F2" s="19" t="s">
        <v>17</v>
      </c>
      <c r="G2" s="148" t="s">
        <v>17</v>
      </c>
      <c r="H2" s="9" t="s">
        <v>27</v>
      </c>
      <c r="I2" s="8" t="s">
        <v>28</v>
      </c>
      <c r="J2" s="8" t="s">
        <v>24</v>
      </c>
      <c r="K2" s="37" t="s">
        <v>13</v>
      </c>
      <c r="L2" s="8" t="s">
        <v>2</v>
      </c>
    </row>
    <row r="3" spans="1:12" s="2" customFormat="1" ht="22.5" customHeight="1" x14ac:dyDescent="0.25">
      <c r="A3" s="17" t="str">
        <f>'2024 Calculator'!D3</f>
        <v>Hometown Hearos Donation</v>
      </c>
      <c r="B3" s="114">
        <f>'2024 Calculator'!E3</f>
        <v>30</v>
      </c>
      <c r="C3" s="18"/>
      <c r="D3" s="19"/>
      <c r="E3" s="19"/>
      <c r="F3" s="19"/>
      <c r="G3" s="148"/>
      <c r="H3" s="18">
        <f>SUM(C3:G3)</f>
        <v>0</v>
      </c>
      <c r="I3" s="19"/>
      <c r="J3" s="19"/>
      <c r="K3" s="38">
        <f t="shared" ref="K3:K17" si="0">H3-I3+J3</f>
        <v>0</v>
      </c>
      <c r="L3" s="99">
        <f t="shared" ref="L3:L17" si="1">SUM(B3*K3)</f>
        <v>0</v>
      </c>
    </row>
    <row r="4" spans="1:12" s="2" customFormat="1" ht="22.5" customHeight="1" x14ac:dyDescent="0.25">
      <c r="A4" s="17" t="str">
        <f>'2024 Calculator'!D4</f>
        <v>Hometown Hearos Donation</v>
      </c>
      <c r="B4" s="114">
        <f>'2024 Calculator'!E4</f>
        <v>5</v>
      </c>
      <c r="C4" s="18"/>
      <c r="D4" s="19"/>
      <c r="E4" s="19"/>
      <c r="F4" s="19"/>
      <c r="G4" s="148"/>
      <c r="H4" s="18">
        <f t="shared" ref="H4:H17" si="2">SUM(C4:G4)</f>
        <v>0</v>
      </c>
      <c r="I4" s="19"/>
      <c r="J4" s="19"/>
      <c r="K4" s="38">
        <f t="shared" si="0"/>
        <v>0</v>
      </c>
      <c r="L4" s="99">
        <f t="shared" si="1"/>
        <v>0</v>
      </c>
    </row>
    <row r="5" spans="1:12" ht="26.25" customHeight="1" x14ac:dyDescent="0.25">
      <c r="A5" s="17" t="str">
        <f>'2024 Calculator'!D5</f>
        <v>3-Pack Combo Box</v>
      </c>
      <c r="B5" s="114">
        <f>'2024 Calculator'!E5</f>
        <v>50</v>
      </c>
      <c r="C5" s="18"/>
      <c r="D5" s="19"/>
      <c r="E5" s="19"/>
      <c r="F5" s="19"/>
      <c r="G5" s="148"/>
      <c r="H5" s="18">
        <f t="shared" si="2"/>
        <v>0</v>
      </c>
      <c r="I5" s="19"/>
      <c r="J5" s="19"/>
      <c r="K5" s="38">
        <f t="shared" si="0"/>
        <v>0</v>
      </c>
      <c r="L5" s="99">
        <f t="shared" si="1"/>
        <v>0</v>
      </c>
    </row>
    <row r="6" spans="1:12" ht="26.25" customHeight="1" x14ac:dyDescent="0.25">
      <c r="A6" s="17" t="str">
        <f>'2024 Calculator'!D6</f>
        <v>White Chocolate Pretzels</v>
      </c>
      <c r="B6" s="114">
        <f>'2024 Calculator'!E6</f>
        <v>35</v>
      </c>
      <c r="C6" s="18"/>
      <c r="D6" s="19"/>
      <c r="E6" s="19"/>
      <c r="F6" s="19"/>
      <c r="G6" s="148"/>
      <c r="H6" s="18">
        <f t="shared" si="2"/>
        <v>0</v>
      </c>
      <c r="I6" s="19"/>
      <c r="J6" s="19"/>
      <c r="K6" s="38">
        <f t="shared" si="0"/>
        <v>0</v>
      </c>
      <c r="L6" s="99">
        <f t="shared" si="1"/>
        <v>0</v>
      </c>
    </row>
    <row r="7" spans="1:12" ht="26.25" customHeight="1" x14ac:dyDescent="0.25">
      <c r="A7" s="17" t="str">
        <f>'2024 Calculator'!D7</f>
        <v>Chocolate Drizzle Toffee</v>
      </c>
      <c r="B7" s="114">
        <f>'2024 Calculator'!E7</f>
        <v>35</v>
      </c>
      <c r="C7" s="18"/>
      <c r="D7" s="19"/>
      <c r="E7" s="19"/>
      <c r="F7" s="19"/>
      <c r="G7" s="148"/>
      <c r="H7" s="18">
        <f t="shared" si="2"/>
        <v>0</v>
      </c>
      <c r="I7" s="19"/>
      <c r="J7" s="19"/>
      <c r="K7" s="38">
        <f t="shared" si="0"/>
        <v>0</v>
      </c>
      <c r="L7" s="99">
        <f t="shared" si="1"/>
        <v>0</v>
      </c>
    </row>
    <row r="8" spans="1:12" ht="26.25" customHeight="1" x14ac:dyDescent="0.25">
      <c r="A8" s="17" t="str">
        <f>'2024 Calculator'!D8</f>
        <v>Micro Kettle</v>
      </c>
      <c r="B8" s="114">
        <f>'2024 Calculator'!E8</f>
        <v>25</v>
      </c>
      <c r="C8" s="18"/>
      <c r="D8" s="19"/>
      <c r="E8" s="19"/>
      <c r="F8" s="19"/>
      <c r="G8" s="148"/>
      <c r="H8" s="18">
        <f t="shared" si="2"/>
        <v>0</v>
      </c>
      <c r="I8" s="19"/>
      <c r="J8" s="19"/>
      <c r="K8" s="38">
        <f t="shared" si="0"/>
        <v>0</v>
      </c>
      <c r="L8" s="99">
        <f t="shared" si="1"/>
        <v>0</v>
      </c>
    </row>
    <row r="9" spans="1:12" ht="26.25" customHeight="1" x14ac:dyDescent="0.25">
      <c r="A9" s="17" t="str">
        <f>'2024 Calculator'!D9</f>
        <v>Micro Butter</v>
      </c>
      <c r="B9" s="114">
        <f>'2024 Calculator'!E9</f>
        <v>25</v>
      </c>
      <c r="C9" s="18"/>
      <c r="D9" s="19"/>
      <c r="E9" s="19"/>
      <c r="F9" s="19"/>
      <c r="G9" s="148"/>
      <c r="H9" s="18">
        <f t="shared" si="2"/>
        <v>0</v>
      </c>
      <c r="I9" s="19"/>
      <c r="J9" s="19"/>
      <c r="K9" s="38">
        <f t="shared" si="0"/>
        <v>0</v>
      </c>
      <c r="L9" s="99">
        <f t="shared" si="1"/>
        <v>0</v>
      </c>
    </row>
    <row r="10" spans="1:12" ht="26.25" customHeight="1" x14ac:dyDescent="0.25">
      <c r="A10" s="17" t="str">
        <f>'2024 Calculator'!D10</f>
        <v>Salted Caramel</v>
      </c>
      <c r="B10" s="114">
        <f>'2024 Calculator'!E10</f>
        <v>25</v>
      </c>
      <c r="C10" s="18"/>
      <c r="D10" s="19"/>
      <c r="E10" s="19"/>
      <c r="F10" s="19"/>
      <c r="G10" s="148"/>
      <c r="H10" s="18">
        <f t="shared" si="2"/>
        <v>0</v>
      </c>
      <c r="I10" s="19"/>
      <c r="J10" s="19"/>
      <c r="K10" s="38">
        <f t="shared" si="0"/>
        <v>0</v>
      </c>
      <c r="L10" s="99">
        <f t="shared" si="1"/>
        <v>0</v>
      </c>
    </row>
    <row r="11" spans="1:12" ht="26.25" customHeight="1" x14ac:dyDescent="0.25">
      <c r="A11" s="17" t="str">
        <f>'2024 Calculator'!D11</f>
        <v>Savory Cheddar</v>
      </c>
      <c r="B11" s="114">
        <f>'2024 Calculator'!E11</f>
        <v>20</v>
      </c>
      <c r="C11" s="18"/>
      <c r="D11" s="19"/>
      <c r="E11" s="19"/>
      <c r="F11" s="19"/>
      <c r="G11" s="148"/>
      <c r="H11" s="18">
        <f t="shared" si="2"/>
        <v>0</v>
      </c>
      <c r="I11" s="19"/>
      <c r="J11" s="19"/>
      <c r="K11" s="38">
        <f t="shared" si="0"/>
        <v>0</v>
      </c>
      <c r="L11" s="99">
        <f t="shared" si="1"/>
        <v>0</v>
      </c>
    </row>
    <row r="12" spans="1:12" ht="26.25" customHeight="1" x14ac:dyDescent="0.25">
      <c r="A12" s="17" t="str">
        <f>'2024 Calculator'!D12</f>
        <v>Popping Corn</v>
      </c>
      <c r="B12" s="114">
        <f>'2024 Calculator'!E12</f>
        <v>17</v>
      </c>
      <c r="C12" s="18"/>
      <c r="D12" s="19"/>
      <c r="E12" s="19"/>
      <c r="F12" s="19"/>
      <c r="G12" s="148"/>
      <c r="H12" s="18">
        <f t="shared" si="2"/>
        <v>0</v>
      </c>
      <c r="I12" s="19"/>
      <c r="J12" s="19"/>
      <c r="K12" s="38">
        <f t="shared" si="0"/>
        <v>0</v>
      </c>
      <c r="L12" s="99">
        <f t="shared" si="1"/>
        <v>0</v>
      </c>
    </row>
    <row r="13" spans="1:12" ht="26.25" customHeight="1" x14ac:dyDescent="0.25">
      <c r="A13" s="17" t="str">
        <f>'2024 Calculator'!D13</f>
        <v>Caramel Corn</v>
      </c>
      <c r="B13" s="114">
        <f>'2024 Calculator'!E13</f>
        <v>12</v>
      </c>
      <c r="C13" s="18"/>
      <c r="D13" s="19"/>
      <c r="E13" s="19"/>
      <c r="F13" s="19"/>
      <c r="G13" s="148"/>
      <c r="H13" s="18">
        <f t="shared" si="2"/>
        <v>0</v>
      </c>
      <c r="I13" s="19"/>
      <c r="J13" s="19"/>
      <c r="K13" s="38">
        <f t="shared" si="0"/>
        <v>0</v>
      </c>
      <c r="L13" s="99">
        <f t="shared" si="1"/>
        <v>0</v>
      </c>
    </row>
    <row r="14" spans="1:12" ht="26.25" customHeight="1" x14ac:dyDescent="0.25">
      <c r="A14" s="17" t="str">
        <f>'2024 Calculator'!D14</f>
        <v>Salted Caramel Ceddar Mix</v>
      </c>
      <c r="B14" s="114">
        <f>'2024 Calculator'!E14</f>
        <v>17</v>
      </c>
      <c r="C14" s="18"/>
      <c r="D14" s="19"/>
      <c r="E14" s="19"/>
      <c r="F14" s="19"/>
      <c r="G14" s="148"/>
      <c r="H14" s="18">
        <f t="shared" si="2"/>
        <v>0</v>
      </c>
      <c r="I14" s="19"/>
      <c r="J14" s="19"/>
      <c r="K14" s="38">
        <f t="shared" si="0"/>
        <v>0</v>
      </c>
      <c r="L14" s="99">
        <f t="shared" si="1"/>
        <v>0</v>
      </c>
    </row>
    <row r="15" spans="1:12" ht="26.25" customHeight="1" x14ac:dyDescent="0.25">
      <c r="A15" s="17"/>
      <c r="B15" s="114"/>
      <c r="C15" s="18"/>
      <c r="D15" s="19"/>
      <c r="E15" s="19"/>
      <c r="F15" s="19"/>
      <c r="G15" s="148"/>
      <c r="H15" s="18">
        <f t="shared" si="2"/>
        <v>0</v>
      </c>
      <c r="I15" s="19"/>
      <c r="J15" s="19"/>
      <c r="K15" s="38">
        <f t="shared" si="0"/>
        <v>0</v>
      </c>
      <c r="L15" s="99">
        <f t="shared" si="1"/>
        <v>0</v>
      </c>
    </row>
    <row r="16" spans="1:12" ht="26.25" customHeight="1" x14ac:dyDescent="0.25">
      <c r="A16" s="17"/>
      <c r="B16" s="114"/>
      <c r="C16" s="18"/>
      <c r="D16" s="19"/>
      <c r="E16" s="19"/>
      <c r="F16" s="19"/>
      <c r="G16" s="148"/>
      <c r="H16" s="18">
        <f t="shared" si="2"/>
        <v>0</v>
      </c>
      <c r="I16" s="19"/>
      <c r="J16" s="19"/>
      <c r="K16" s="38">
        <f t="shared" si="0"/>
        <v>0</v>
      </c>
      <c r="L16" s="99">
        <f t="shared" si="1"/>
        <v>0</v>
      </c>
    </row>
    <row r="17" spans="1:12" ht="26.25" customHeight="1" x14ac:dyDescent="0.25">
      <c r="A17" s="17"/>
      <c r="B17" s="114"/>
      <c r="C17" s="18"/>
      <c r="D17" s="19"/>
      <c r="E17" s="19"/>
      <c r="F17" s="19"/>
      <c r="G17" s="148"/>
      <c r="H17" s="18">
        <f t="shared" si="2"/>
        <v>0</v>
      </c>
      <c r="I17" s="19"/>
      <c r="J17" s="19"/>
      <c r="K17" s="38">
        <f t="shared" si="0"/>
        <v>0</v>
      </c>
      <c r="L17" s="99">
        <f t="shared" si="1"/>
        <v>0</v>
      </c>
    </row>
    <row r="18" spans="1:12" ht="26.25" customHeight="1" x14ac:dyDescent="0.25">
      <c r="A18" s="17"/>
      <c r="B18" s="114"/>
      <c r="C18" s="18"/>
      <c r="D18" s="19"/>
      <c r="E18" s="19"/>
      <c r="F18" s="19"/>
      <c r="G18" s="148"/>
      <c r="H18" s="18"/>
      <c r="I18" s="19"/>
      <c r="J18" s="19"/>
      <c r="K18" s="38">
        <f>H18-I18+J18</f>
        <v>0</v>
      </c>
      <c r="L18" s="99">
        <f>SUM(B18*K18)</f>
        <v>0</v>
      </c>
    </row>
    <row r="19" spans="1:12" ht="26.25" customHeight="1" x14ac:dyDescent="0.25">
      <c r="A19" s="17"/>
      <c r="B19" s="114"/>
      <c r="C19" s="18"/>
      <c r="D19" s="19"/>
      <c r="E19" s="19"/>
      <c r="F19" s="19"/>
      <c r="G19" s="148"/>
      <c r="H19" s="18"/>
      <c r="I19" s="19"/>
      <c r="J19" s="19"/>
      <c r="K19" s="38">
        <f>H19-I19+J19</f>
        <v>0</v>
      </c>
      <c r="L19" s="99">
        <f>SUM(B19*K19)</f>
        <v>0</v>
      </c>
    </row>
    <row r="20" spans="1:12" ht="30" customHeight="1" x14ac:dyDescent="0.25">
      <c r="A20" s="169" t="s">
        <v>163</v>
      </c>
      <c r="B20" s="316"/>
      <c r="C20" s="316"/>
      <c r="D20" s="316"/>
      <c r="E20" s="316"/>
      <c r="F20" s="316"/>
      <c r="G20" s="316"/>
      <c r="H20" s="63"/>
      <c r="I20" s="63" t="s">
        <v>44</v>
      </c>
      <c r="J20" s="64"/>
      <c r="K20" s="55" t="s">
        <v>7</v>
      </c>
      <c r="L20" s="144">
        <f>SUM(L3:L19)</f>
        <v>0</v>
      </c>
    </row>
    <row r="21" spans="1:12" ht="24.95" customHeight="1" x14ac:dyDescent="0.25">
      <c r="A21" s="123" t="s">
        <v>4</v>
      </c>
      <c r="B21" s="323"/>
      <c r="C21" s="323"/>
      <c r="D21" s="323"/>
      <c r="E21" s="323"/>
      <c r="F21" s="323"/>
      <c r="G21" s="323"/>
      <c r="H21"/>
      <c r="K21" s="34" t="s">
        <v>94</v>
      </c>
      <c r="L21" s="32"/>
    </row>
    <row r="22" spans="1:12" ht="24.95" customHeight="1" x14ac:dyDescent="0.25">
      <c r="A22" s="54" t="s">
        <v>6</v>
      </c>
      <c r="B22" s="3"/>
      <c r="C22" s="53"/>
      <c r="D22" s="53"/>
      <c r="E22" s="53"/>
      <c r="F22" s="53"/>
      <c r="G22"/>
      <c r="I22" s="1"/>
      <c r="J22" s="1"/>
      <c r="K22" s="34" t="s">
        <v>70</v>
      </c>
      <c r="L22" s="155"/>
    </row>
    <row r="23" spans="1:12" ht="24.95" customHeight="1" x14ac:dyDescent="0.2">
      <c r="A23" s="11"/>
      <c r="B23" s="319"/>
      <c r="C23" s="319"/>
      <c r="D23" s="319"/>
      <c r="E23" s="319"/>
      <c r="F23" s="319"/>
      <c r="G23" s="319"/>
      <c r="H23" s="11"/>
      <c r="I23" s="1"/>
      <c r="J23" s="1"/>
      <c r="K23" s="34" t="s">
        <v>18</v>
      </c>
      <c r="L23" s="32">
        <f>J20+L20-L21-L22</f>
        <v>0</v>
      </c>
    </row>
    <row r="24" spans="1:12" ht="24.95" customHeight="1" x14ac:dyDescent="0.2">
      <c r="I24" s="321" t="s">
        <v>79</v>
      </c>
      <c r="J24" s="321"/>
      <c r="K24" s="321"/>
      <c r="L24" s="32">
        <f>(L20*0.34)+J20</f>
        <v>0</v>
      </c>
    </row>
    <row r="25" spans="1:12" ht="24.95" customHeight="1" x14ac:dyDescent="0.25">
      <c r="A25" s="138" t="s">
        <v>67</v>
      </c>
      <c r="B25" s="170" t="s">
        <v>101</v>
      </c>
      <c r="C25"/>
      <c r="D25"/>
      <c r="E25"/>
      <c r="F25"/>
      <c r="G25"/>
      <c r="H25"/>
    </row>
    <row r="26" spans="1:12" ht="24.95" customHeight="1" x14ac:dyDescent="0.25">
      <c r="A26" s="122"/>
      <c r="C26"/>
      <c r="D26"/>
      <c r="E26"/>
      <c r="F26"/>
      <c r="G26"/>
      <c r="H26"/>
    </row>
    <row r="27" spans="1:12" ht="24.95" customHeight="1" x14ac:dyDescent="0.25">
      <c r="A27" s="122"/>
      <c r="C27"/>
      <c r="D27"/>
      <c r="E27"/>
      <c r="F27"/>
      <c r="G27"/>
      <c r="H27"/>
    </row>
    <row r="28" spans="1:12" ht="24.95" customHeight="1" x14ac:dyDescent="0.25">
      <c r="A28" s="122"/>
      <c r="C28"/>
      <c r="D28"/>
      <c r="E28"/>
      <c r="F28"/>
      <c r="G28"/>
      <c r="H28"/>
    </row>
    <row r="29" spans="1:12" ht="24.95" customHeight="1" x14ac:dyDescent="0.25">
      <c r="A29" s="122"/>
      <c r="C29"/>
      <c r="D29"/>
      <c r="E29"/>
      <c r="F29"/>
      <c r="G29"/>
      <c r="H29"/>
    </row>
    <row r="30" spans="1:12" ht="15" x14ac:dyDescent="0.25">
      <c r="A30" s="122" t="s">
        <v>102</v>
      </c>
      <c r="B30">
        <f>SUM(B26:B29)</f>
        <v>0</v>
      </c>
    </row>
  </sheetData>
  <mergeCells count="5">
    <mergeCell ref="A1:L1"/>
    <mergeCell ref="B20:G20"/>
    <mergeCell ref="B21:G21"/>
    <mergeCell ref="B23:G23"/>
    <mergeCell ref="I24:K24"/>
  </mergeCells>
  <printOptions horizontalCentered="1" verticalCentered="1"/>
  <pageMargins left="0" right="0" top="0.23" bottom="0.24" header="0.5" footer="0.5"/>
  <pageSetup scale="92"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7">
    <pageSetUpPr fitToPage="1"/>
  </sheetPr>
  <dimension ref="A1:N40"/>
  <sheetViews>
    <sheetView zoomScale="75" zoomScaleNormal="75" workbookViewId="0">
      <selection activeCell="A20" sqref="A20"/>
    </sheetView>
  </sheetViews>
  <sheetFormatPr defaultRowHeight="14.25" x14ac:dyDescent="0.2"/>
  <cols>
    <col min="1" max="1" width="23.85546875" style="4" customWidth="1"/>
    <col min="2" max="2" width="8.140625" customWidth="1"/>
    <col min="3" max="8" width="7.28515625" style="1" customWidth="1"/>
    <col min="9" max="9" width="8.42578125" customWidth="1"/>
    <col min="10" max="10" width="8.5703125" bestFit="1" customWidth="1"/>
    <col min="12" max="12" width="14" customWidth="1"/>
  </cols>
  <sheetData>
    <row r="1" spans="1:12" ht="46.5" customHeight="1" x14ac:dyDescent="0.45">
      <c r="A1" s="315" t="s">
        <v>8</v>
      </c>
      <c r="B1" s="315"/>
      <c r="C1" s="315"/>
      <c r="D1" s="315"/>
      <c r="E1" s="315"/>
      <c r="F1" s="315"/>
      <c r="G1" s="315"/>
      <c r="H1" s="315"/>
      <c r="I1" s="315"/>
      <c r="J1" s="315"/>
      <c r="K1" s="315"/>
      <c r="L1" s="315"/>
    </row>
    <row r="2" spans="1:12" ht="47.25" x14ac:dyDescent="0.25">
      <c r="A2" s="13" t="s">
        <v>0</v>
      </c>
      <c r="B2" s="52" t="s">
        <v>1</v>
      </c>
      <c r="C2" s="9" t="s">
        <v>26</v>
      </c>
      <c r="D2" s="19" t="s">
        <v>17</v>
      </c>
      <c r="E2" s="19" t="s">
        <v>17</v>
      </c>
      <c r="F2" s="19" t="s">
        <v>17</v>
      </c>
      <c r="G2" s="148" t="s">
        <v>17</v>
      </c>
      <c r="H2" s="9" t="s">
        <v>27</v>
      </c>
      <c r="I2" s="8" t="s">
        <v>28</v>
      </c>
      <c r="J2" s="8" t="s">
        <v>24</v>
      </c>
      <c r="K2" s="37" t="s">
        <v>13</v>
      </c>
      <c r="L2" s="8" t="s">
        <v>2</v>
      </c>
    </row>
    <row r="3" spans="1:12" s="2" customFormat="1" ht="22.5" customHeight="1" x14ac:dyDescent="0.25">
      <c r="A3" s="17" t="str">
        <f>'2024 Calculator'!D3</f>
        <v>Hometown Hearos Donation</v>
      </c>
      <c r="B3" s="114">
        <f>'2024 Calculator'!E3</f>
        <v>30</v>
      </c>
      <c r="C3" s="18"/>
      <c r="D3" s="19"/>
      <c r="E3" s="19"/>
      <c r="F3" s="19"/>
      <c r="G3" s="148"/>
      <c r="H3" s="18">
        <f>SUM(C3:G3)</f>
        <v>0</v>
      </c>
      <c r="I3" s="19"/>
      <c r="J3" s="19"/>
      <c r="K3" s="38">
        <f t="shared" ref="K3:K17" si="0">H3-I3+J3</f>
        <v>0</v>
      </c>
      <c r="L3" s="99">
        <f t="shared" ref="L3:L17" si="1">SUM(B3*K3)</f>
        <v>0</v>
      </c>
    </row>
    <row r="4" spans="1:12" s="2" customFormat="1" ht="22.5" customHeight="1" x14ac:dyDescent="0.25">
      <c r="A4" s="17" t="str">
        <f>'2024 Calculator'!D4</f>
        <v>Hometown Hearos Donation</v>
      </c>
      <c r="B4" s="114">
        <f>'2024 Calculator'!E4</f>
        <v>5</v>
      </c>
      <c r="C4" s="18"/>
      <c r="D4" s="19"/>
      <c r="E4" s="19"/>
      <c r="F4" s="19"/>
      <c r="G4" s="148"/>
      <c r="H4" s="18">
        <f t="shared" ref="H4:H17" si="2">SUM(C4:G4)</f>
        <v>0</v>
      </c>
      <c r="I4" s="19"/>
      <c r="J4" s="19"/>
      <c r="K4" s="38">
        <f t="shared" si="0"/>
        <v>0</v>
      </c>
      <c r="L4" s="99">
        <f t="shared" si="1"/>
        <v>0</v>
      </c>
    </row>
    <row r="5" spans="1:12" ht="26.25" customHeight="1" x14ac:dyDescent="0.25">
      <c r="A5" s="17" t="str">
        <f>'2024 Calculator'!D5</f>
        <v>3-Pack Combo Box</v>
      </c>
      <c r="B5" s="114">
        <f>'2024 Calculator'!E5</f>
        <v>50</v>
      </c>
      <c r="C5" s="18"/>
      <c r="D5" s="19"/>
      <c r="E5" s="19"/>
      <c r="F5" s="19"/>
      <c r="G5" s="148"/>
      <c r="H5" s="18">
        <f t="shared" si="2"/>
        <v>0</v>
      </c>
      <c r="I5" s="19"/>
      <c r="J5" s="19"/>
      <c r="K5" s="38">
        <f t="shared" si="0"/>
        <v>0</v>
      </c>
      <c r="L5" s="99">
        <f t="shared" si="1"/>
        <v>0</v>
      </c>
    </row>
    <row r="6" spans="1:12" ht="26.25" customHeight="1" x14ac:dyDescent="0.25">
      <c r="A6" s="17" t="str">
        <f>'2024 Calculator'!D6</f>
        <v>White Chocolate Pretzels</v>
      </c>
      <c r="B6" s="114">
        <f>'2024 Calculator'!E6</f>
        <v>35</v>
      </c>
      <c r="C6" s="18"/>
      <c r="D6" s="19"/>
      <c r="E6" s="19"/>
      <c r="F6" s="19"/>
      <c r="G6" s="148"/>
      <c r="H6" s="18">
        <f t="shared" si="2"/>
        <v>0</v>
      </c>
      <c r="I6" s="19"/>
      <c r="J6" s="19"/>
      <c r="K6" s="38">
        <f t="shared" si="0"/>
        <v>0</v>
      </c>
      <c r="L6" s="99">
        <f t="shared" si="1"/>
        <v>0</v>
      </c>
    </row>
    <row r="7" spans="1:12" ht="26.25" customHeight="1" x14ac:dyDescent="0.25">
      <c r="A7" s="17" t="str">
        <f>'2024 Calculator'!D7</f>
        <v>Chocolate Drizzle Toffee</v>
      </c>
      <c r="B7" s="114">
        <f>'2024 Calculator'!E7</f>
        <v>35</v>
      </c>
      <c r="C7" s="18"/>
      <c r="D7" s="19"/>
      <c r="E7" s="19"/>
      <c r="F7" s="19"/>
      <c r="G7" s="148"/>
      <c r="H7" s="18">
        <f t="shared" si="2"/>
        <v>0</v>
      </c>
      <c r="I7" s="19"/>
      <c r="J7" s="19"/>
      <c r="K7" s="38">
        <f t="shared" si="0"/>
        <v>0</v>
      </c>
      <c r="L7" s="99">
        <f t="shared" si="1"/>
        <v>0</v>
      </c>
    </row>
    <row r="8" spans="1:12" ht="26.25" customHeight="1" x14ac:dyDescent="0.25">
      <c r="A8" s="17" t="str">
        <f>'2024 Calculator'!D8</f>
        <v>Micro Kettle</v>
      </c>
      <c r="B8" s="114">
        <f>'2024 Calculator'!E8</f>
        <v>25</v>
      </c>
      <c r="C8" s="18"/>
      <c r="D8" s="19"/>
      <c r="E8" s="19"/>
      <c r="F8" s="19"/>
      <c r="G8" s="148"/>
      <c r="H8" s="18">
        <f t="shared" si="2"/>
        <v>0</v>
      </c>
      <c r="I8" s="19"/>
      <c r="J8" s="19"/>
      <c r="K8" s="38">
        <f t="shared" si="0"/>
        <v>0</v>
      </c>
      <c r="L8" s="99">
        <f t="shared" si="1"/>
        <v>0</v>
      </c>
    </row>
    <row r="9" spans="1:12" ht="26.25" customHeight="1" x14ac:dyDescent="0.25">
      <c r="A9" s="17" t="str">
        <f>'2024 Calculator'!D9</f>
        <v>Micro Butter</v>
      </c>
      <c r="B9" s="114">
        <f>'2024 Calculator'!E9</f>
        <v>25</v>
      </c>
      <c r="C9" s="18"/>
      <c r="D9" s="19"/>
      <c r="E9" s="19"/>
      <c r="F9" s="19"/>
      <c r="G9" s="148"/>
      <c r="H9" s="18">
        <f t="shared" si="2"/>
        <v>0</v>
      </c>
      <c r="I9" s="19"/>
      <c r="J9" s="19"/>
      <c r="K9" s="38">
        <f t="shared" si="0"/>
        <v>0</v>
      </c>
      <c r="L9" s="99">
        <f t="shared" si="1"/>
        <v>0</v>
      </c>
    </row>
    <row r="10" spans="1:12" ht="26.25" customHeight="1" x14ac:dyDescent="0.25">
      <c r="A10" s="17" t="str">
        <f>'2024 Calculator'!D10</f>
        <v>Salted Caramel</v>
      </c>
      <c r="B10" s="114">
        <f>'2024 Calculator'!E10</f>
        <v>25</v>
      </c>
      <c r="C10" s="18"/>
      <c r="D10" s="19"/>
      <c r="E10" s="19"/>
      <c r="F10" s="19"/>
      <c r="G10" s="148"/>
      <c r="H10" s="18">
        <f t="shared" si="2"/>
        <v>0</v>
      </c>
      <c r="I10" s="19"/>
      <c r="J10" s="19"/>
      <c r="K10" s="38">
        <f t="shared" si="0"/>
        <v>0</v>
      </c>
      <c r="L10" s="99">
        <f t="shared" si="1"/>
        <v>0</v>
      </c>
    </row>
    <row r="11" spans="1:12" ht="26.25" customHeight="1" x14ac:dyDescent="0.25">
      <c r="A11" s="17" t="str">
        <f>'2024 Calculator'!D11</f>
        <v>Savory Cheddar</v>
      </c>
      <c r="B11" s="114">
        <f>'2024 Calculator'!E11</f>
        <v>20</v>
      </c>
      <c r="C11" s="18"/>
      <c r="D11" s="19"/>
      <c r="E11" s="19"/>
      <c r="F11" s="19"/>
      <c r="G11" s="148"/>
      <c r="H11" s="18">
        <f t="shared" si="2"/>
        <v>0</v>
      </c>
      <c r="I11" s="19"/>
      <c r="J11" s="19"/>
      <c r="K11" s="38">
        <f t="shared" si="0"/>
        <v>0</v>
      </c>
      <c r="L11" s="99">
        <f t="shared" si="1"/>
        <v>0</v>
      </c>
    </row>
    <row r="12" spans="1:12" ht="26.25" customHeight="1" x14ac:dyDescent="0.25">
      <c r="A12" s="17" t="str">
        <f>'2024 Calculator'!D12</f>
        <v>Popping Corn</v>
      </c>
      <c r="B12" s="114">
        <f>'2024 Calculator'!E12</f>
        <v>17</v>
      </c>
      <c r="C12" s="18"/>
      <c r="D12" s="19"/>
      <c r="E12" s="19"/>
      <c r="F12" s="19"/>
      <c r="G12" s="148"/>
      <c r="H12" s="18">
        <f t="shared" si="2"/>
        <v>0</v>
      </c>
      <c r="I12" s="19"/>
      <c r="J12" s="19"/>
      <c r="K12" s="38">
        <f t="shared" si="0"/>
        <v>0</v>
      </c>
      <c r="L12" s="99">
        <f t="shared" si="1"/>
        <v>0</v>
      </c>
    </row>
    <row r="13" spans="1:12" ht="26.25" customHeight="1" x14ac:dyDescent="0.25">
      <c r="A13" s="17" t="str">
        <f>'2024 Calculator'!D13</f>
        <v>Caramel Corn</v>
      </c>
      <c r="B13" s="114">
        <f>'2024 Calculator'!E13</f>
        <v>12</v>
      </c>
      <c r="C13" s="18"/>
      <c r="D13" s="19"/>
      <c r="E13" s="19"/>
      <c r="F13" s="19"/>
      <c r="G13" s="148"/>
      <c r="H13" s="18">
        <f t="shared" si="2"/>
        <v>0</v>
      </c>
      <c r="I13" s="19"/>
      <c r="J13" s="19"/>
      <c r="K13" s="38">
        <f t="shared" si="0"/>
        <v>0</v>
      </c>
      <c r="L13" s="99">
        <f t="shared" si="1"/>
        <v>0</v>
      </c>
    </row>
    <row r="14" spans="1:12" ht="26.25" customHeight="1" x14ac:dyDescent="0.25">
      <c r="A14" s="17" t="str">
        <f>'2024 Calculator'!D14</f>
        <v>Salted Caramel Ceddar Mix</v>
      </c>
      <c r="B14" s="114">
        <f>'2024 Calculator'!E14</f>
        <v>17</v>
      </c>
      <c r="C14" s="18"/>
      <c r="D14" s="19"/>
      <c r="E14" s="19"/>
      <c r="F14" s="19"/>
      <c r="G14" s="148"/>
      <c r="H14" s="18">
        <f t="shared" si="2"/>
        <v>0</v>
      </c>
      <c r="I14" s="19"/>
      <c r="J14" s="19"/>
      <c r="K14" s="38">
        <f t="shared" si="0"/>
        <v>0</v>
      </c>
      <c r="L14" s="99">
        <f t="shared" si="1"/>
        <v>0</v>
      </c>
    </row>
    <row r="15" spans="1:12" ht="26.25" customHeight="1" x14ac:dyDescent="0.25">
      <c r="A15" s="17"/>
      <c r="B15" s="114"/>
      <c r="C15" s="18"/>
      <c r="D15" s="19"/>
      <c r="E15" s="19"/>
      <c r="F15" s="19"/>
      <c r="G15" s="148"/>
      <c r="H15" s="18">
        <f t="shared" si="2"/>
        <v>0</v>
      </c>
      <c r="I15" s="19"/>
      <c r="J15" s="19"/>
      <c r="K15" s="38">
        <f t="shared" si="0"/>
        <v>0</v>
      </c>
      <c r="L15" s="99">
        <f t="shared" si="1"/>
        <v>0</v>
      </c>
    </row>
    <row r="16" spans="1:12" ht="26.25" customHeight="1" x14ac:dyDescent="0.25">
      <c r="A16" s="17"/>
      <c r="B16" s="114"/>
      <c r="C16" s="18"/>
      <c r="D16" s="19"/>
      <c r="E16" s="19"/>
      <c r="F16" s="19"/>
      <c r="G16" s="148"/>
      <c r="H16" s="18">
        <f t="shared" si="2"/>
        <v>0</v>
      </c>
      <c r="I16" s="19"/>
      <c r="J16" s="19"/>
      <c r="K16" s="38">
        <f t="shared" si="0"/>
        <v>0</v>
      </c>
      <c r="L16" s="99">
        <f t="shared" si="1"/>
        <v>0</v>
      </c>
    </row>
    <row r="17" spans="1:12" ht="26.25" customHeight="1" x14ac:dyDescent="0.25">
      <c r="A17" s="17"/>
      <c r="B17" s="114"/>
      <c r="C17" s="18"/>
      <c r="D17" s="19"/>
      <c r="E17" s="19"/>
      <c r="F17" s="19"/>
      <c r="G17" s="148"/>
      <c r="H17" s="18">
        <f t="shared" si="2"/>
        <v>0</v>
      </c>
      <c r="I17" s="19"/>
      <c r="J17" s="19"/>
      <c r="K17" s="38">
        <f t="shared" si="0"/>
        <v>0</v>
      </c>
      <c r="L17" s="99">
        <f t="shared" si="1"/>
        <v>0</v>
      </c>
    </row>
    <row r="18" spans="1:12" ht="26.25" customHeight="1" x14ac:dyDescent="0.25">
      <c r="A18" s="17"/>
      <c r="B18" s="114"/>
      <c r="C18" s="18"/>
      <c r="D18" s="19"/>
      <c r="E18" s="19"/>
      <c r="F18" s="19"/>
      <c r="G18" s="148"/>
      <c r="H18" s="18"/>
      <c r="I18" s="19"/>
      <c r="J18" s="19"/>
      <c r="K18" s="38">
        <f>H18-I18+J18</f>
        <v>0</v>
      </c>
      <c r="L18" s="99">
        <f>SUM(B18*K18)</f>
        <v>0</v>
      </c>
    </row>
    <row r="19" spans="1:12" ht="26.25" customHeight="1" x14ac:dyDescent="0.25">
      <c r="A19" s="17"/>
      <c r="B19" s="114"/>
      <c r="C19" s="18"/>
      <c r="D19" s="19"/>
      <c r="E19" s="19"/>
      <c r="F19" s="19"/>
      <c r="G19" s="148"/>
      <c r="H19" s="18"/>
      <c r="I19" s="19"/>
      <c r="J19" s="19"/>
      <c r="K19" s="38">
        <f>H19-I19+J19</f>
        <v>0</v>
      </c>
      <c r="L19" s="99">
        <f>SUM(B19*K19)</f>
        <v>0</v>
      </c>
    </row>
    <row r="20" spans="1:12" ht="30" customHeight="1" x14ac:dyDescent="0.25">
      <c r="A20" s="55" t="s">
        <v>160</v>
      </c>
      <c r="B20" s="316"/>
      <c r="C20" s="316"/>
      <c r="D20" s="316"/>
      <c r="E20" s="316"/>
      <c r="F20" s="316"/>
      <c r="G20" s="316"/>
      <c r="H20" s="63"/>
      <c r="I20" s="63" t="s">
        <v>44</v>
      </c>
      <c r="J20" s="64"/>
      <c r="K20" s="55" t="s">
        <v>7</v>
      </c>
      <c r="L20" s="144">
        <f>SUM(L3:L19)</f>
        <v>0</v>
      </c>
    </row>
    <row r="21" spans="1:12" ht="24.95" customHeight="1" x14ac:dyDescent="0.25">
      <c r="A21" s="123" t="s">
        <v>10</v>
      </c>
      <c r="B21" s="317"/>
      <c r="C21" s="318"/>
      <c r="D21" s="318"/>
      <c r="E21" s="318"/>
      <c r="F21" s="318"/>
      <c r="G21" s="318"/>
      <c r="H21" s="11" t="s">
        <v>4</v>
      </c>
      <c r="I21" s="322"/>
      <c r="J21" s="322"/>
      <c r="K21" s="34" t="s">
        <v>19</v>
      </c>
      <c r="L21" s="32"/>
    </row>
    <row r="22" spans="1:12" ht="24.95" customHeight="1" x14ac:dyDescent="0.25">
      <c r="A22" s="54" t="s">
        <v>6</v>
      </c>
      <c r="B22" s="182"/>
      <c r="C22" s="183"/>
      <c r="D22" s="183"/>
      <c r="E22" s="183"/>
      <c r="F22" s="183"/>
      <c r="G22" s="183"/>
      <c r="H22" s="11"/>
      <c r="I22" s="24"/>
      <c r="J22" s="24"/>
      <c r="K22" s="34" t="s">
        <v>70</v>
      </c>
      <c r="L22" s="32"/>
    </row>
    <row r="23" spans="1:12" ht="24.95" customHeight="1" x14ac:dyDescent="0.2">
      <c r="B23" s="319"/>
      <c r="C23" s="320"/>
      <c r="D23" s="320"/>
      <c r="E23" s="320"/>
      <c r="F23" s="320"/>
      <c r="G23" s="320"/>
      <c r="I23" s="1"/>
      <c r="J23" s="1"/>
      <c r="K23" s="34" t="s">
        <v>18</v>
      </c>
      <c r="L23" s="32">
        <f>(J20+L20)-L21-L22</f>
        <v>0</v>
      </c>
    </row>
    <row r="24" spans="1:12" ht="24.95" customHeight="1" x14ac:dyDescent="0.2">
      <c r="A24" s="11"/>
      <c r="H24" s="11"/>
      <c r="I24" s="321" t="s">
        <v>79</v>
      </c>
      <c r="J24" s="321"/>
      <c r="K24" s="321"/>
      <c r="L24" s="32">
        <f>(L20*0.34)+J20</f>
        <v>0</v>
      </c>
    </row>
    <row r="25" spans="1:12" ht="24.95" customHeight="1" x14ac:dyDescent="0.2">
      <c r="A25" s="11"/>
      <c r="B25" s="181"/>
      <c r="C25"/>
      <c r="D25"/>
      <c r="E25"/>
      <c r="F25"/>
      <c r="G25"/>
      <c r="H25" s="11"/>
      <c r="I25" s="34"/>
      <c r="J25" s="34"/>
      <c r="K25" s="34"/>
      <c r="L25" s="32"/>
    </row>
    <row r="26" spans="1:12" ht="24.95" customHeight="1" x14ac:dyDescent="0.25">
      <c r="A26" s="122" t="s">
        <v>161</v>
      </c>
    </row>
    <row r="27" spans="1:12" ht="24.95" customHeight="1" x14ac:dyDescent="0.2">
      <c r="A27" s="4" t="s">
        <v>69</v>
      </c>
      <c r="L27" s="32">
        <f>'Overall Sales'!BA36</f>
        <v>0</v>
      </c>
    </row>
    <row r="28" spans="1:12" ht="24.95" customHeight="1" x14ac:dyDescent="0.2">
      <c r="A28" s="4" t="s">
        <v>84</v>
      </c>
      <c r="L28" s="32"/>
    </row>
    <row r="29" spans="1:12" ht="24.95" customHeight="1" thickBot="1" x14ac:dyDescent="0.25">
      <c r="A29" s="4" t="s">
        <v>71</v>
      </c>
      <c r="L29" s="147">
        <v>0</v>
      </c>
    </row>
    <row r="30" spans="1:12" ht="24.95" customHeight="1" thickBot="1" x14ac:dyDescent="0.3">
      <c r="A30" s="54" t="s">
        <v>11</v>
      </c>
      <c r="L30" s="146">
        <f>L27+L28+L29</f>
        <v>0</v>
      </c>
    </row>
    <row r="31" spans="1:12" ht="24.95" customHeight="1" thickTop="1" x14ac:dyDescent="0.2"/>
    <row r="32" spans="1:12" ht="24.95" customHeight="1" x14ac:dyDescent="0.25">
      <c r="A32" s="122" t="s">
        <v>162</v>
      </c>
    </row>
    <row r="33" spans="1:14" ht="24.95" customHeight="1" x14ac:dyDescent="0.2">
      <c r="A33" s="4" t="s">
        <v>69</v>
      </c>
      <c r="L33" s="32">
        <f>'Overall Sales'!BA37</f>
        <v>0</v>
      </c>
      <c r="M33" s="32"/>
      <c r="N33" s="177"/>
    </row>
    <row r="34" spans="1:14" ht="24.95" customHeight="1" x14ac:dyDescent="0.2">
      <c r="A34" s="4" t="s">
        <v>84</v>
      </c>
      <c r="L34" s="32"/>
      <c r="M34" s="32"/>
      <c r="N34" s="177"/>
    </row>
    <row r="35" spans="1:14" ht="24.95" customHeight="1" thickBot="1" x14ac:dyDescent="0.25">
      <c r="A35" s="4" t="s">
        <v>71</v>
      </c>
      <c r="L35" s="147">
        <v>0</v>
      </c>
    </row>
    <row r="36" spans="1:14" ht="24.95" customHeight="1" thickBot="1" x14ac:dyDescent="0.3">
      <c r="A36" s="54" t="s">
        <v>11</v>
      </c>
      <c r="L36" s="146">
        <f>L33+L34+L35</f>
        <v>0</v>
      </c>
    </row>
    <row r="37" spans="1:14" ht="13.5" thickTop="1" x14ac:dyDescent="0.2">
      <c r="A37"/>
      <c r="C37"/>
      <c r="D37"/>
      <c r="E37"/>
      <c r="F37"/>
      <c r="G37"/>
      <c r="H37"/>
    </row>
    <row r="38" spans="1:14" ht="12.75" x14ac:dyDescent="0.2">
      <c r="A38"/>
      <c r="C38"/>
      <c r="D38"/>
      <c r="E38"/>
      <c r="F38"/>
      <c r="G38"/>
      <c r="H38"/>
    </row>
    <row r="39" spans="1:14" ht="12.75" x14ac:dyDescent="0.2">
      <c r="A39"/>
      <c r="C39"/>
      <c r="D39"/>
      <c r="E39"/>
      <c r="F39"/>
      <c r="G39"/>
      <c r="H39"/>
    </row>
    <row r="40" spans="1:14" ht="12.75" x14ac:dyDescent="0.2">
      <c r="A40"/>
      <c r="C40"/>
      <c r="D40"/>
      <c r="E40"/>
      <c r="F40"/>
      <c r="G40"/>
      <c r="H40"/>
    </row>
  </sheetData>
  <mergeCells count="6">
    <mergeCell ref="I24:K24"/>
    <mergeCell ref="A1:L1"/>
    <mergeCell ref="B20:G20"/>
    <mergeCell ref="B21:G21"/>
    <mergeCell ref="I21:J21"/>
    <mergeCell ref="B23:G23"/>
  </mergeCells>
  <printOptions horizontalCentered="1" verticalCentered="1"/>
  <pageMargins left="0" right="0" top="0.23" bottom="0.24" header="0.5" footer="0.5"/>
  <pageSetup scale="81" orientation="portrait" r:id="rId1"/>
  <headerFooter alignWithMargins="0"/>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33">
    <pageSetUpPr fitToPage="1"/>
  </sheetPr>
  <dimension ref="A1:L33"/>
  <sheetViews>
    <sheetView zoomScale="75" zoomScaleNormal="75" workbookViewId="0">
      <selection sqref="A1:L1"/>
    </sheetView>
  </sheetViews>
  <sheetFormatPr defaultRowHeight="14.25" x14ac:dyDescent="0.2"/>
  <cols>
    <col min="1" max="1" width="23.85546875" style="4" customWidth="1"/>
    <col min="2" max="2" width="8.140625" customWidth="1"/>
    <col min="3" max="8" width="7.28515625" style="1" customWidth="1"/>
    <col min="9" max="9" width="8.42578125" customWidth="1"/>
    <col min="10" max="10" width="9.85546875" bestFit="1" customWidth="1"/>
    <col min="12" max="12" width="14" customWidth="1"/>
  </cols>
  <sheetData>
    <row r="1" spans="1:12" ht="46.5" customHeight="1" x14ac:dyDescent="0.45">
      <c r="A1" s="315" t="s">
        <v>95</v>
      </c>
      <c r="B1" s="315"/>
      <c r="C1" s="315"/>
      <c r="D1" s="315"/>
      <c r="E1" s="315"/>
      <c r="F1" s="315"/>
      <c r="G1" s="315"/>
      <c r="H1" s="315"/>
      <c r="I1" s="315"/>
      <c r="J1" s="315"/>
      <c r="K1" s="315"/>
      <c r="L1" s="315"/>
    </row>
    <row r="2" spans="1:12" ht="47.25" x14ac:dyDescent="0.25">
      <c r="A2" s="13" t="s">
        <v>0</v>
      </c>
      <c r="B2" s="52" t="s">
        <v>1</v>
      </c>
      <c r="C2" s="9" t="s">
        <v>26</v>
      </c>
      <c r="D2" s="19" t="s">
        <v>17</v>
      </c>
      <c r="E2" s="19" t="s">
        <v>17</v>
      </c>
      <c r="F2" s="19" t="s">
        <v>17</v>
      </c>
      <c r="G2" s="148" t="s">
        <v>17</v>
      </c>
      <c r="H2" s="9" t="s">
        <v>27</v>
      </c>
      <c r="I2" s="8" t="s">
        <v>28</v>
      </c>
      <c r="J2" s="8" t="s">
        <v>24</v>
      </c>
      <c r="K2" s="37" t="s">
        <v>13</v>
      </c>
      <c r="L2" s="8" t="s">
        <v>2</v>
      </c>
    </row>
    <row r="3" spans="1:12" s="2" customFormat="1" ht="22.5" customHeight="1" x14ac:dyDescent="0.25">
      <c r="A3" s="17" t="str">
        <f>'2024 Calculator'!D3</f>
        <v>Hometown Hearos Donation</v>
      </c>
      <c r="B3" s="114">
        <f>'2024 Calculator'!E3</f>
        <v>30</v>
      </c>
      <c r="C3" s="18"/>
      <c r="D3" s="19"/>
      <c r="E3" s="19"/>
      <c r="F3" s="19"/>
      <c r="G3" s="148"/>
      <c r="H3" s="18">
        <f>SUM(C3:G3)</f>
        <v>0</v>
      </c>
      <c r="I3" s="19"/>
      <c r="J3" s="19"/>
      <c r="K3" s="38">
        <f t="shared" ref="K3:K17" si="0">H3-I3+J3</f>
        <v>0</v>
      </c>
      <c r="L3" s="99">
        <f t="shared" ref="L3:L17" si="1">SUM(B3*K3)</f>
        <v>0</v>
      </c>
    </row>
    <row r="4" spans="1:12" s="2" customFormat="1" ht="22.5" customHeight="1" x14ac:dyDescent="0.25">
      <c r="A4" s="17" t="str">
        <f>'2024 Calculator'!D4</f>
        <v>Hometown Hearos Donation</v>
      </c>
      <c r="B4" s="114">
        <f>'2024 Calculator'!E4</f>
        <v>5</v>
      </c>
      <c r="C4" s="18"/>
      <c r="D4" s="19"/>
      <c r="E4" s="19"/>
      <c r="F4" s="19"/>
      <c r="G4" s="148"/>
      <c r="H4" s="18">
        <f t="shared" ref="H4:H17" si="2">SUM(C4:G4)</f>
        <v>0</v>
      </c>
      <c r="I4" s="19"/>
      <c r="J4" s="19"/>
      <c r="K4" s="38">
        <f t="shared" si="0"/>
        <v>0</v>
      </c>
      <c r="L4" s="99">
        <f t="shared" si="1"/>
        <v>0</v>
      </c>
    </row>
    <row r="5" spans="1:12" ht="26.25" customHeight="1" x14ac:dyDescent="0.25">
      <c r="A5" s="17" t="str">
        <f>'2024 Calculator'!D5</f>
        <v>3-Pack Combo Box</v>
      </c>
      <c r="B5" s="114">
        <f>'2024 Calculator'!E5</f>
        <v>50</v>
      </c>
      <c r="C5" s="18"/>
      <c r="D5" s="19"/>
      <c r="E5" s="19"/>
      <c r="F5" s="19"/>
      <c r="G5" s="148"/>
      <c r="H5" s="18">
        <f t="shared" si="2"/>
        <v>0</v>
      </c>
      <c r="I5" s="19"/>
      <c r="J5" s="19"/>
      <c r="K5" s="38">
        <f t="shared" si="0"/>
        <v>0</v>
      </c>
      <c r="L5" s="99">
        <f t="shared" si="1"/>
        <v>0</v>
      </c>
    </row>
    <row r="6" spans="1:12" ht="26.25" customHeight="1" x14ac:dyDescent="0.25">
      <c r="A6" s="17" t="str">
        <f>'2024 Calculator'!D6</f>
        <v>White Chocolate Pretzels</v>
      </c>
      <c r="B6" s="114">
        <f>'2024 Calculator'!E6</f>
        <v>35</v>
      </c>
      <c r="C6" s="18"/>
      <c r="D6" s="19"/>
      <c r="E6" s="19"/>
      <c r="F6" s="19"/>
      <c r="G6" s="148"/>
      <c r="H6" s="18">
        <f t="shared" si="2"/>
        <v>0</v>
      </c>
      <c r="I6" s="19"/>
      <c r="J6" s="19"/>
      <c r="K6" s="38">
        <f t="shared" si="0"/>
        <v>0</v>
      </c>
      <c r="L6" s="99">
        <f t="shared" si="1"/>
        <v>0</v>
      </c>
    </row>
    <row r="7" spans="1:12" ht="26.25" customHeight="1" x14ac:dyDescent="0.25">
      <c r="A7" s="17" t="str">
        <f>'2024 Calculator'!D7</f>
        <v>Chocolate Drizzle Toffee</v>
      </c>
      <c r="B7" s="114">
        <f>'2024 Calculator'!E7</f>
        <v>35</v>
      </c>
      <c r="C7" s="18"/>
      <c r="D7" s="19"/>
      <c r="E7" s="19"/>
      <c r="F7" s="19"/>
      <c r="G7" s="148"/>
      <c r="H7" s="18">
        <f t="shared" si="2"/>
        <v>0</v>
      </c>
      <c r="I7" s="19"/>
      <c r="J7" s="19"/>
      <c r="K7" s="38">
        <f t="shared" si="0"/>
        <v>0</v>
      </c>
      <c r="L7" s="99">
        <f t="shared" si="1"/>
        <v>0</v>
      </c>
    </row>
    <row r="8" spans="1:12" ht="26.25" customHeight="1" x14ac:dyDescent="0.25">
      <c r="A8" s="17" t="str">
        <f>'2024 Calculator'!D8</f>
        <v>Micro Kettle</v>
      </c>
      <c r="B8" s="114">
        <f>'2024 Calculator'!E8</f>
        <v>25</v>
      </c>
      <c r="C8" s="18"/>
      <c r="D8" s="19"/>
      <c r="E8" s="19"/>
      <c r="F8" s="19"/>
      <c r="G8" s="148"/>
      <c r="H8" s="18">
        <f t="shared" si="2"/>
        <v>0</v>
      </c>
      <c r="I8" s="19"/>
      <c r="J8" s="19"/>
      <c r="K8" s="38">
        <f t="shared" si="0"/>
        <v>0</v>
      </c>
      <c r="L8" s="99">
        <f t="shared" si="1"/>
        <v>0</v>
      </c>
    </row>
    <row r="9" spans="1:12" ht="26.25" customHeight="1" x14ac:dyDescent="0.25">
      <c r="A9" s="17" t="str">
        <f>'2024 Calculator'!D9</f>
        <v>Micro Butter</v>
      </c>
      <c r="B9" s="114">
        <f>'2024 Calculator'!E9</f>
        <v>25</v>
      </c>
      <c r="C9" s="18"/>
      <c r="D9" s="19"/>
      <c r="E9" s="19"/>
      <c r="F9" s="19"/>
      <c r="G9" s="148"/>
      <c r="H9" s="18">
        <f t="shared" si="2"/>
        <v>0</v>
      </c>
      <c r="I9" s="19"/>
      <c r="J9" s="19"/>
      <c r="K9" s="38">
        <f t="shared" si="0"/>
        <v>0</v>
      </c>
      <c r="L9" s="99">
        <f t="shared" si="1"/>
        <v>0</v>
      </c>
    </row>
    <row r="10" spans="1:12" ht="26.25" customHeight="1" x14ac:dyDescent="0.25">
      <c r="A10" s="17" t="str">
        <f>'2024 Calculator'!D10</f>
        <v>Salted Caramel</v>
      </c>
      <c r="B10" s="114">
        <f>'2024 Calculator'!E10</f>
        <v>25</v>
      </c>
      <c r="C10" s="18"/>
      <c r="D10" s="19"/>
      <c r="E10" s="19"/>
      <c r="F10" s="19"/>
      <c r="G10" s="148"/>
      <c r="H10" s="18">
        <f t="shared" si="2"/>
        <v>0</v>
      </c>
      <c r="I10" s="19"/>
      <c r="J10" s="19"/>
      <c r="K10" s="38">
        <f t="shared" si="0"/>
        <v>0</v>
      </c>
      <c r="L10" s="99">
        <f t="shared" si="1"/>
        <v>0</v>
      </c>
    </row>
    <row r="11" spans="1:12" ht="26.25" customHeight="1" x14ac:dyDescent="0.25">
      <c r="A11" s="17" t="str">
        <f>'2024 Calculator'!D11</f>
        <v>Savory Cheddar</v>
      </c>
      <c r="B11" s="114">
        <f>'2024 Calculator'!E11</f>
        <v>20</v>
      </c>
      <c r="C11" s="18"/>
      <c r="D11" s="19"/>
      <c r="E11" s="19"/>
      <c r="F11" s="19"/>
      <c r="G11" s="148"/>
      <c r="H11" s="18">
        <f t="shared" si="2"/>
        <v>0</v>
      </c>
      <c r="I11" s="19"/>
      <c r="J11" s="19"/>
      <c r="K11" s="38">
        <f t="shared" si="0"/>
        <v>0</v>
      </c>
      <c r="L11" s="99">
        <f t="shared" si="1"/>
        <v>0</v>
      </c>
    </row>
    <row r="12" spans="1:12" ht="26.25" customHeight="1" x14ac:dyDescent="0.25">
      <c r="A12" s="17" t="str">
        <f>'2024 Calculator'!D12</f>
        <v>Popping Corn</v>
      </c>
      <c r="B12" s="114">
        <f>'2024 Calculator'!E12</f>
        <v>17</v>
      </c>
      <c r="C12" s="18"/>
      <c r="D12" s="19"/>
      <c r="E12" s="19"/>
      <c r="F12" s="19"/>
      <c r="G12" s="148"/>
      <c r="H12" s="18">
        <f t="shared" si="2"/>
        <v>0</v>
      </c>
      <c r="I12" s="19"/>
      <c r="J12" s="19"/>
      <c r="K12" s="38">
        <f t="shared" si="0"/>
        <v>0</v>
      </c>
      <c r="L12" s="99">
        <f t="shared" si="1"/>
        <v>0</v>
      </c>
    </row>
    <row r="13" spans="1:12" ht="26.25" customHeight="1" x14ac:dyDescent="0.25">
      <c r="A13" s="17" t="str">
        <f>'2024 Calculator'!D13</f>
        <v>Caramel Corn</v>
      </c>
      <c r="B13" s="114">
        <f>'2024 Calculator'!E13</f>
        <v>12</v>
      </c>
      <c r="C13" s="18"/>
      <c r="D13" s="19"/>
      <c r="E13" s="19"/>
      <c r="F13" s="19"/>
      <c r="G13" s="148"/>
      <c r="H13" s="18">
        <f t="shared" si="2"/>
        <v>0</v>
      </c>
      <c r="I13" s="19"/>
      <c r="J13" s="19"/>
      <c r="K13" s="38">
        <f t="shared" si="0"/>
        <v>0</v>
      </c>
      <c r="L13" s="99">
        <f t="shared" si="1"/>
        <v>0</v>
      </c>
    </row>
    <row r="14" spans="1:12" ht="26.25" customHeight="1" x14ac:dyDescent="0.25">
      <c r="A14" s="17" t="str">
        <f>'2024 Calculator'!D14</f>
        <v>Salted Caramel Ceddar Mix</v>
      </c>
      <c r="B14" s="114">
        <f>'2024 Calculator'!E14</f>
        <v>17</v>
      </c>
      <c r="C14" s="18"/>
      <c r="D14" s="19"/>
      <c r="E14" s="19"/>
      <c r="F14" s="19"/>
      <c r="G14" s="148"/>
      <c r="H14" s="18">
        <f t="shared" si="2"/>
        <v>0</v>
      </c>
      <c r="I14" s="19"/>
      <c r="J14" s="19"/>
      <c r="K14" s="38">
        <f t="shared" si="0"/>
        <v>0</v>
      </c>
      <c r="L14" s="99">
        <f t="shared" si="1"/>
        <v>0</v>
      </c>
    </row>
    <row r="15" spans="1:12" ht="26.25" customHeight="1" x14ac:dyDescent="0.25">
      <c r="A15" s="17"/>
      <c r="B15" s="114"/>
      <c r="C15" s="18"/>
      <c r="D15" s="19"/>
      <c r="E15" s="19"/>
      <c r="F15" s="19"/>
      <c r="G15" s="148"/>
      <c r="H15" s="18">
        <f t="shared" si="2"/>
        <v>0</v>
      </c>
      <c r="I15" s="19"/>
      <c r="J15" s="19"/>
      <c r="K15" s="38">
        <f t="shared" si="0"/>
        <v>0</v>
      </c>
      <c r="L15" s="99">
        <f t="shared" si="1"/>
        <v>0</v>
      </c>
    </row>
    <row r="16" spans="1:12" ht="26.25" customHeight="1" x14ac:dyDescent="0.25">
      <c r="A16" s="17"/>
      <c r="B16" s="114"/>
      <c r="C16" s="18"/>
      <c r="D16" s="19"/>
      <c r="E16" s="19"/>
      <c r="F16" s="19"/>
      <c r="G16" s="148"/>
      <c r="H16" s="18">
        <f t="shared" si="2"/>
        <v>0</v>
      </c>
      <c r="I16" s="19"/>
      <c r="J16" s="19"/>
      <c r="K16" s="38">
        <f t="shared" si="0"/>
        <v>0</v>
      </c>
      <c r="L16" s="99">
        <f t="shared" si="1"/>
        <v>0</v>
      </c>
    </row>
    <row r="17" spans="1:12" ht="26.25" customHeight="1" x14ac:dyDescent="0.25">
      <c r="A17" s="17"/>
      <c r="B17" s="114"/>
      <c r="C17" s="18"/>
      <c r="D17" s="19"/>
      <c r="E17" s="19"/>
      <c r="F17" s="19"/>
      <c r="G17" s="148"/>
      <c r="H17" s="18">
        <f t="shared" si="2"/>
        <v>0</v>
      </c>
      <c r="I17" s="19"/>
      <c r="J17" s="19"/>
      <c r="K17" s="38">
        <f t="shared" si="0"/>
        <v>0</v>
      </c>
      <c r="L17" s="99">
        <f t="shared" si="1"/>
        <v>0</v>
      </c>
    </row>
    <row r="18" spans="1:12" ht="26.25" customHeight="1" x14ac:dyDescent="0.25">
      <c r="A18" s="17"/>
      <c r="B18" s="114"/>
      <c r="C18" s="18"/>
      <c r="D18" s="19"/>
      <c r="E18" s="19"/>
      <c r="F18" s="19"/>
      <c r="G18" s="148"/>
      <c r="H18" s="18"/>
      <c r="I18" s="19"/>
      <c r="J18" s="19"/>
      <c r="K18" s="38">
        <f>H18-I18+J18</f>
        <v>0</v>
      </c>
      <c r="L18" s="99">
        <f>SUM(B18*K18)</f>
        <v>0</v>
      </c>
    </row>
    <row r="19" spans="1:12" ht="26.25" customHeight="1" x14ac:dyDescent="0.25">
      <c r="A19" s="17"/>
      <c r="B19" s="114"/>
      <c r="C19" s="18"/>
      <c r="D19" s="19"/>
      <c r="E19" s="19"/>
      <c r="F19" s="19"/>
      <c r="G19" s="148"/>
      <c r="H19" s="18"/>
      <c r="I19" s="19"/>
      <c r="J19" s="19"/>
      <c r="K19" s="38">
        <f>H19-I19+J19</f>
        <v>0</v>
      </c>
      <c r="L19" s="99">
        <f>SUM(B19*K19)</f>
        <v>0</v>
      </c>
    </row>
    <row r="20" spans="1:12" ht="30" customHeight="1" x14ac:dyDescent="0.25">
      <c r="A20" s="169" t="s">
        <v>163</v>
      </c>
      <c r="B20" s="316"/>
      <c r="C20" s="316"/>
      <c r="D20" s="316"/>
      <c r="E20" s="316"/>
      <c r="F20" s="316"/>
      <c r="G20" s="316"/>
      <c r="H20" s="63"/>
      <c r="I20" s="63" t="s">
        <v>44</v>
      </c>
      <c r="J20" s="64"/>
      <c r="K20" s="55" t="s">
        <v>7</v>
      </c>
      <c r="L20" s="144">
        <f>SUM(L3:L19)</f>
        <v>0</v>
      </c>
    </row>
    <row r="21" spans="1:12" ht="24.95" customHeight="1" x14ac:dyDescent="0.25">
      <c r="A21" s="123" t="s">
        <v>4</v>
      </c>
      <c r="B21" s="323"/>
      <c r="C21" s="323"/>
      <c r="D21" s="323"/>
      <c r="E21" s="323"/>
      <c r="F21" s="323"/>
      <c r="G21" s="323"/>
      <c r="H21"/>
      <c r="K21" s="34" t="s">
        <v>94</v>
      </c>
      <c r="L21" s="32"/>
    </row>
    <row r="22" spans="1:12" ht="24.95" customHeight="1" x14ac:dyDescent="0.25">
      <c r="A22" s="54" t="s">
        <v>6</v>
      </c>
      <c r="B22" s="3"/>
      <c r="C22" s="53"/>
      <c r="D22" s="53"/>
      <c r="E22" s="53"/>
      <c r="F22" s="53"/>
      <c r="G22"/>
      <c r="I22" s="1"/>
      <c r="J22" s="1"/>
      <c r="K22" s="34" t="s">
        <v>70</v>
      </c>
      <c r="L22" s="155"/>
    </row>
    <row r="23" spans="1:12" ht="24.95" customHeight="1" x14ac:dyDescent="0.2">
      <c r="A23" s="11"/>
      <c r="B23" s="319"/>
      <c r="C23" s="319"/>
      <c r="D23" s="319"/>
      <c r="E23" s="319"/>
      <c r="F23" s="319"/>
      <c r="G23" s="319"/>
      <c r="H23" s="11"/>
      <c r="I23" s="1"/>
      <c r="J23" s="1"/>
      <c r="K23" s="34" t="s">
        <v>18</v>
      </c>
      <c r="L23" s="32">
        <f>J20+L20-L21-L22</f>
        <v>0</v>
      </c>
    </row>
    <row r="24" spans="1:12" ht="24.95" customHeight="1" x14ac:dyDescent="0.2">
      <c r="I24" s="321" t="s">
        <v>79</v>
      </c>
      <c r="J24" s="321"/>
      <c r="K24" s="321"/>
      <c r="L24" s="32">
        <f>(L20*0.34)+J20</f>
        <v>0</v>
      </c>
    </row>
    <row r="25" spans="1:12" ht="24.95" customHeight="1" x14ac:dyDescent="0.25">
      <c r="A25" s="138" t="s">
        <v>67</v>
      </c>
      <c r="B25" s="170" t="s">
        <v>101</v>
      </c>
      <c r="C25"/>
      <c r="D25"/>
      <c r="E25"/>
      <c r="F25"/>
      <c r="G25"/>
      <c r="H25"/>
    </row>
    <row r="26" spans="1:12" ht="24.95" customHeight="1" x14ac:dyDescent="0.25">
      <c r="A26" s="122"/>
      <c r="C26"/>
      <c r="D26"/>
      <c r="E26"/>
      <c r="F26"/>
      <c r="G26"/>
      <c r="H26"/>
    </row>
    <row r="27" spans="1:12" ht="24.95" customHeight="1" x14ac:dyDescent="0.25">
      <c r="A27" s="122"/>
      <c r="C27"/>
      <c r="D27"/>
      <c r="E27"/>
      <c r="F27"/>
      <c r="G27"/>
      <c r="H27"/>
    </row>
    <row r="28" spans="1:12" ht="24.95" customHeight="1" x14ac:dyDescent="0.25">
      <c r="A28" s="122"/>
      <c r="C28"/>
      <c r="D28"/>
      <c r="E28"/>
      <c r="F28"/>
      <c r="G28"/>
      <c r="H28"/>
    </row>
    <row r="29" spans="1:12" ht="24.95" customHeight="1" x14ac:dyDescent="0.25">
      <c r="A29" s="122"/>
      <c r="C29"/>
      <c r="D29"/>
      <c r="E29"/>
      <c r="F29"/>
      <c r="G29"/>
      <c r="H29"/>
    </row>
    <row r="30" spans="1:12" ht="24.95" customHeight="1" x14ac:dyDescent="0.25">
      <c r="A30" s="122" t="s">
        <v>102</v>
      </c>
      <c r="B30">
        <f>SUM(B26:B29)</f>
        <v>0</v>
      </c>
    </row>
    <row r="31" spans="1:12" ht="24.95" customHeight="1" x14ac:dyDescent="0.2">
      <c r="A31"/>
      <c r="C31"/>
      <c r="D31"/>
      <c r="E31"/>
      <c r="F31"/>
      <c r="G31"/>
      <c r="H31"/>
    </row>
    <row r="32" spans="1:12" ht="24.95" customHeight="1" x14ac:dyDescent="0.2">
      <c r="C32"/>
      <c r="D32"/>
      <c r="E32"/>
      <c r="F32"/>
      <c r="G32"/>
      <c r="H32"/>
    </row>
    <row r="33" ht="24.95" customHeight="1" x14ac:dyDescent="0.2"/>
  </sheetData>
  <mergeCells count="5">
    <mergeCell ref="A1:L1"/>
    <mergeCell ref="B20:G20"/>
    <mergeCell ref="B21:G21"/>
    <mergeCell ref="B23:G23"/>
    <mergeCell ref="I24:K24"/>
  </mergeCells>
  <printOptions horizontalCentered="1" verticalCentered="1"/>
  <pageMargins left="0" right="0" top="0.23" bottom="0.24" header="0.5" footer="0.5"/>
  <pageSetup scale="92" orientation="portrait" r:id="rId1"/>
  <headerFooter alignWithMargins="0"/>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34">
    <pageSetUpPr fitToPage="1"/>
  </sheetPr>
  <dimension ref="A1:L30"/>
  <sheetViews>
    <sheetView zoomScale="75" zoomScaleNormal="75" workbookViewId="0">
      <selection sqref="A1:L1"/>
    </sheetView>
  </sheetViews>
  <sheetFormatPr defaultRowHeight="14.25" x14ac:dyDescent="0.2"/>
  <cols>
    <col min="1" max="1" width="23.85546875" style="4" customWidth="1"/>
    <col min="2" max="2" width="8.140625" customWidth="1"/>
    <col min="3" max="8" width="7.28515625" style="1" customWidth="1"/>
    <col min="9" max="9" width="8.42578125" customWidth="1"/>
    <col min="10" max="10" width="8.5703125" bestFit="1" customWidth="1"/>
    <col min="12" max="12" width="14" customWidth="1"/>
  </cols>
  <sheetData>
    <row r="1" spans="1:12" ht="46.5" customHeight="1" x14ac:dyDescent="0.45">
      <c r="A1" s="315" t="s">
        <v>95</v>
      </c>
      <c r="B1" s="315"/>
      <c r="C1" s="315"/>
      <c r="D1" s="315"/>
      <c r="E1" s="315"/>
      <c r="F1" s="315"/>
      <c r="G1" s="315"/>
      <c r="H1" s="315"/>
      <c r="I1" s="315"/>
      <c r="J1" s="315"/>
      <c r="K1" s="315"/>
      <c r="L1" s="315"/>
    </row>
    <row r="2" spans="1:12" ht="47.25" x14ac:dyDescent="0.25">
      <c r="A2" s="13" t="s">
        <v>0</v>
      </c>
      <c r="B2" s="52" t="s">
        <v>1</v>
      </c>
      <c r="C2" s="9" t="s">
        <v>26</v>
      </c>
      <c r="D2" s="19" t="s">
        <v>17</v>
      </c>
      <c r="E2" s="19" t="s">
        <v>17</v>
      </c>
      <c r="F2" s="19" t="s">
        <v>17</v>
      </c>
      <c r="G2" s="148" t="s">
        <v>17</v>
      </c>
      <c r="H2" s="9" t="s">
        <v>27</v>
      </c>
      <c r="I2" s="8" t="s">
        <v>28</v>
      </c>
      <c r="J2" s="8" t="s">
        <v>24</v>
      </c>
      <c r="K2" s="37" t="s">
        <v>13</v>
      </c>
      <c r="L2" s="8" t="s">
        <v>2</v>
      </c>
    </row>
    <row r="3" spans="1:12" s="2" customFormat="1" ht="22.5" customHeight="1" x14ac:dyDescent="0.25">
      <c r="A3" s="17" t="str">
        <f>'2024 Calculator'!D3</f>
        <v>Hometown Hearos Donation</v>
      </c>
      <c r="B3" s="114">
        <f>'2024 Calculator'!E3</f>
        <v>30</v>
      </c>
      <c r="C3" s="18"/>
      <c r="D3" s="19"/>
      <c r="E3" s="19"/>
      <c r="F3" s="19"/>
      <c r="G3" s="148"/>
      <c r="H3" s="18">
        <f>SUM(C3:G3)</f>
        <v>0</v>
      </c>
      <c r="I3" s="19"/>
      <c r="J3" s="19"/>
      <c r="K3" s="38">
        <f t="shared" ref="K3:K17" si="0">H3-I3+J3</f>
        <v>0</v>
      </c>
      <c r="L3" s="99">
        <f t="shared" ref="L3:L17" si="1">SUM(B3*K3)</f>
        <v>0</v>
      </c>
    </row>
    <row r="4" spans="1:12" s="2" customFormat="1" ht="22.5" customHeight="1" x14ac:dyDescent="0.25">
      <c r="A4" s="17" t="str">
        <f>'2024 Calculator'!D4</f>
        <v>Hometown Hearos Donation</v>
      </c>
      <c r="B4" s="114">
        <f>'2024 Calculator'!E4</f>
        <v>5</v>
      </c>
      <c r="C4" s="18"/>
      <c r="D4" s="19"/>
      <c r="E4" s="19"/>
      <c r="F4" s="19"/>
      <c r="G4" s="148"/>
      <c r="H4" s="18">
        <f t="shared" ref="H4:H17" si="2">SUM(C4:G4)</f>
        <v>0</v>
      </c>
      <c r="I4" s="19"/>
      <c r="J4" s="19"/>
      <c r="K4" s="38">
        <f t="shared" si="0"/>
        <v>0</v>
      </c>
      <c r="L4" s="99">
        <f t="shared" si="1"/>
        <v>0</v>
      </c>
    </row>
    <row r="5" spans="1:12" ht="26.25" customHeight="1" x14ac:dyDescent="0.25">
      <c r="A5" s="17" t="str">
        <f>'2024 Calculator'!D5</f>
        <v>3-Pack Combo Box</v>
      </c>
      <c r="B5" s="114">
        <f>'2024 Calculator'!E5</f>
        <v>50</v>
      </c>
      <c r="C5" s="18"/>
      <c r="D5" s="19"/>
      <c r="E5" s="19"/>
      <c r="F5" s="19"/>
      <c r="G5" s="148"/>
      <c r="H5" s="18">
        <f t="shared" si="2"/>
        <v>0</v>
      </c>
      <c r="I5" s="19"/>
      <c r="J5" s="19"/>
      <c r="K5" s="38">
        <f t="shared" si="0"/>
        <v>0</v>
      </c>
      <c r="L5" s="99">
        <f t="shared" si="1"/>
        <v>0</v>
      </c>
    </row>
    <row r="6" spans="1:12" ht="26.25" customHeight="1" x14ac:dyDescent="0.25">
      <c r="A6" s="17" t="str">
        <f>'2024 Calculator'!D6</f>
        <v>White Chocolate Pretzels</v>
      </c>
      <c r="B6" s="114">
        <f>'2024 Calculator'!E6</f>
        <v>35</v>
      </c>
      <c r="C6" s="18"/>
      <c r="D6" s="19"/>
      <c r="E6" s="19"/>
      <c r="F6" s="19"/>
      <c r="G6" s="148"/>
      <c r="H6" s="18">
        <f t="shared" si="2"/>
        <v>0</v>
      </c>
      <c r="I6" s="19"/>
      <c r="J6" s="19"/>
      <c r="K6" s="38">
        <f t="shared" si="0"/>
        <v>0</v>
      </c>
      <c r="L6" s="99">
        <f t="shared" si="1"/>
        <v>0</v>
      </c>
    </row>
    <row r="7" spans="1:12" ht="26.25" customHeight="1" x14ac:dyDescent="0.25">
      <c r="A7" s="17" t="str">
        <f>'2024 Calculator'!D7</f>
        <v>Chocolate Drizzle Toffee</v>
      </c>
      <c r="B7" s="114">
        <f>'2024 Calculator'!E7</f>
        <v>35</v>
      </c>
      <c r="C7" s="18"/>
      <c r="D7" s="19"/>
      <c r="E7" s="19"/>
      <c r="F7" s="19"/>
      <c r="G7" s="148"/>
      <c r="H7" s="18">
        <f t="shared" si="2"/>
        <v>0</v>
      </c>
      <c r="I7" s="19"/>
      <c r="J7" s="19"/>
      <c r="K7" s="38">
        <f t="shared" si="0"/>
        <v>0</v>
      </c>
      <c r="L7" s="99">
        <f t="shared" si="1"/>
        <v>0</v>
      </c>
    </row>
    <row r="8" spans="1:12" ht="26.25" customHeight="1" x14ac:dyDescent="0.25">
      <c r="A8" s="17" t="str">
        <f>'2024 Calculator'!D8</f>
        <v>Micro Kettle</v>
      </c>
      <c r="B8" s="114">
        <f>'2024 Calculator'!E8</f>
        <v>25</v>
      </c>
      <c r="C8" s="18"/>
      <c r="D8" s="19"/>
      <c r="E8" s="19"/>
      <c r="F8" s="19"/>
      <c r="G8" s="148"/>
      <c r="H8" s="18">
        <f t="shared" si="2"/>
        <v>0</v>
      </c>
      <c r="I8" s="19"/>
      <c r="J8" s="19"/>
      <c r="K8" s="38">
        <f t="shared" si="0"/>
        <v>0</v>
      </c>
      <c r="L8" s="99">
        <f t="shared" si="1"/>
        <v>0</v>
      </c>
    </row>
    <row r="9" spans="1:12" ht="26.25" customHeight="1" x14ac:dyDescent="0.25">
      <c r="A9" s="17" t="str">
        <f>'2024 Calculator'!D9</f>
        <v>Micro Butter</v>
      </c>
      <c r="B9" s="114">
        <f>'2024 Calculator'!E9</f>
        <v>25</v>
      </c>
      <c r="C9" s="18"/>
      <c r="D9" s="19"/>
      <c r="E9" s="19"/>
      <c r="F9" s="19"/>
      <c r="G9" s="148"/>
      <c r="H9" s="18">
        <f t="shared" si="2"/>
        <v>0</v>
      </c>
      <c r="I9" s="19"/>
      <c r="J9" s="19"/>
      <c r="K9" s="38">
        <f t="shared" si="0"/>
        <v>0</v>
      </c>
      <c r="L9" s="99">
        <f t="shared" si="1"/>
        <v>0</v>
      </c>
    </row>
    <row r="10" spans="1:12" ht="26.25" customHeight="1" x14ac:dyDescent="0.25">
      <c r="A10" s="17" t="str">
        <f>'2024 Calculator'!D10</f>
        <v>Salted Caramel</v>
      </c>
      <c r="B10" s="114">
        <f>'2024 Calculator'!E10</f>
        <v>25</v>
      </c>
      <c r="C10" s="18"/>
      <c r="D10" s="19"/>
      <c r="E10" s="19"/>
      <c r="F10" s="19"/>
      <c r="G10" s="148"/>
      <c r="H10" s="18">
        <f t="shared" si="2"/>
        <v>0</v>
      </c>
      <c r="I10" s="19"/>
      <c r="J10" s="19"/>
      <c r="K10" s="38">
        <f t="shared" si="0"/>
        <v>0</v>
      </c>
      <c r="L10" s="99">
        <f t="shared" si="1"/>
        <v>0</v>
      </c>
    </row>
    <row r="11" spans="1:12" ht="26.25" customHeight="1" x14ac:dyDescent="0.25">
      <c r="A11" s="17" t="str">
        <f>'2024 Calculator'!D11</f>
        <v>Savory Cheddar</v>
      </c>
      <c r="B11" s="114">
        <f>'2024 Calculator'!E11</f>
        <v>20</v>
      </c>
      <c r="C11" s="18"/>
      <c r="D11" s="19"/>
      <c r="E11" s="19"/>
      <c r="F11" s="19"/>
      <c r="G11" s="148"/>
      <c r="H11" s="18">
        <f t="shared" si="2"/>
        <v>0</v>
      </c>
      <c r="I11" s="19"/>
      <c r="J11" s="19"/>
      <c r="K11" s="38">
        <f t="shared" si="0"/>
        <v>0</v>
      </c>
      <c r="L11" s="99">
        <f t="shared" si="1"/>
        <v>0</v>
      </c>
    </row>
    <row r="12" spans="1:12" ht="26.25" customHeight="1" x14ac:dyDescent="0.25">
      <c r="A12" s="17" t="str">
        <f>'2024 Calculator'!D12</f>
        <v>Popping Corn</v>
      </c>
      <c r="B12" s="114">
        <f>'2024 Calculator'!E12</f>
        <v>17</v>
      </c>
      <c r="C12" s="18"/>
      <c r="D12" s="19"/>
      <c r="E12" s="19"/>
      <c r="F12" s="19"/>
      <c r="G12" s="148"/>
      <c r="H12" s="18">
        <f t="shared" si="2"/>
        <v>0</v>
      </c>
      <c r="I12" s="19"/>
      <c r="J12" s="19"/>
      <c r="K12" s="38">
        <f t="shared" si="0"/>
        <v>0</v>
      </c>
      <c r="L12" s="99">
        <f t="shared" si="1"/>
        <v>0</v>
      </c>
    </row>
    <row r="13" spans="1:12" ht="26.25" customHeight="1" x14ac:dyDescent="0.25">
      <c r="A13" s="17" t="str">
        <f>'2024 Calculator'!D13</f>
        <v>Caramel Corn</v>
      </c>
      <c r="B13" s="114">
        <f>'2024 Calculator'!E13</f>
        <v>12</v>
      </c>
      <c r="C13" s="18"/>
      <c r="D13" s="19"/>
      <c r="E13" s="19"/>
      <c r="F13" s="19"/>
      <c r="G13" s="148"/>
      <c r="H13" s="18">
        <f t="shared" si="2"/>
        <v>0</v>
      </c>
      <c r="I13" s="19"/>
      <c r="J13" s="19"/>
      <c r="K13" s="38">
        <f t="shared" si="0"/>
        <v>0</v>
      </c>
      <c r="L13" s="99">
        <f t="shared" si="1"/>
        <v>0</v>
      </c>
    </row>
    <row r="14" spans="1:12" ht="26.25" customHeight="1" x14ac:dyDescent="0.25">
      <c r="A14" s="17" t="str">
        <f>'2024 Calculator'!D14</f>
        <v>Salted Caramel Ceddar Mix</v>
      </c>
      <c r="B14" s="114">
        <f>'2024 Calculator'!E14</f>
        <v>17</v>
      </c>
      <c r="C14" s="18"/>
      <c r="D14" s="19"/>
      <c r="E14" s="19"/>
      <c r="F14" s="19"/>
      <c r="G14" s="148"/>
      <c r="H14" s="18">
        <f t="shared" si="2"/>
        <v>0</v>
      </c>
      <c r="I14" s="19"/>
      <c r="J14" s="19"/>
      <c r="K14" s="38">
        <f t="shared" si="0"/>
        <v>0</v>
      </c>
      <c r="L14" s="99">
        <f t="shared" si="1"/>
        <v>0</v>
      </c>
    </row>
    <row r="15" spans="1:12" ht="26.25" customHeight="1" x14ac:dyDescent="0.25">
      <c r="A15" s="17"/>
      <c r="B15" s="114"/>
      <c r="C15" s="18"/>
      <c r="D15" s="19"/>
      <c r="E15" s="19"/>
      <c r="F15" s="19"/>
      <c r="G15" s="148"/>
      <c r="H15" s="18">
        <f t="shared" si="2"/>
        <v>0</v>
      </c>
      <c r="I15" s="19"/>
      <c r="J15" s="19"/>
      <c r="K15" s="38">
        <f t="shared" si="0"/>
        <v>0</v>
      </c>
      <c r="L15" s="99">
        <f t="shared" si="1"/>
        <v>0</v>
      </c>
    </row>
    <row r="16" spans="1:12" ht="26.25" customHeight="1" x14ac:dyDescent="0.25">
      <c r="A16" s="17"/>
      <c r="B16" s="114"/>
      <c r="C16" s="18"/>
      <c r="D16" s="19"/>
      <c r="E16" s="19"/>
      <c r="F16" s="19"/>
      <c r="G16" s="148"/>
      <c r="H16" s="18">
        <f t="shared" si="2"/>
        <v>0</v>
      </c>
      <c r="I16" s="19"/>
      <c r="J16" s="19"/>
      <c r="K16" s="38">
        <f t="shared" si="0"/>
        <v>0</v>
      </c>
      <c r="L16" s="99">
        <f t="shared" si="1"/>
        <v>0</v>
      </c>
    </row>
    <row r="17" spans="1:12" ht="26.25" customHeight="1" x14ac:dyDescent="0.25">
      <c r="A17" s="17"/>
      <c r="B17" s="114"/>
      <c r="C17" s="18"/>
      <c r="D17" s="19"/>
      <c r="E17" s="19"/>
      <c r="F17" s="19"/>
      <c r="G17" s="148"/>
      <c r="H17" s="18">
        <f t="shared" si="2"/>
        <v>0</v>
      </c>
      <c r="I17" s="19"/>
      <c r="J17" s="19"/>
      <c r="K17" s="38">
        <f t="shared" si="0"/>
        <v>0</v>
      </c>
      <c r="L17" s="99">
        <f t="shared" si="1"/>
        <v>0</v>
      </c>
    </row>
    <row r="18" spans="1:12" ht="26.25" customHeight="1" x14ac:dyDescent="0.25">
      <c r="A18" s="17"/>
      <c r="B18" s="114"/>
      <c r="C18" s="18"/>
      <c r="D18" s="19"/>
      <c r="E18" s="19"/>
      <c r="F18" s="19"/>
      <c r="G18" s="148"/>
      <c r="H18" s="18"/>
      <c r="I18" s="19"/>
      <c r="J18" s="19"/>
      <c r="K18" s="38">
        <f>H18-I18+J18</f>
        <v>0</v>
      </c>
      <c r="L18" s="99">
        <f>SUM(B18*K18)</f>
        <v>0</v>
      </c>
    </row>
    <row r="19" spans="1:12" ht="26.25" customHeight="1" x14ac:dyDescent="0.25">
      <c r="A19" s="17"/>
      <c r="B19" s="114"/>
      <c r="C19" s="18"/>
      <c r="D19" s="19"/>
      <c r="E19" s="19"/>
      <c r="F19" s="19"/>
      <c r="G19" s="148"/>
      <c r="H19" s="18"/>
      <c r="I19" s="19"/>
      <c r="J19" s="19"/>
      <c r="K19" s="38">
        <f>H19-I19+J19</f>
        <v>0</v>
      </c>
      <c r="L19" s="99">
        <f>SUM(B19*K19)</f>
        <v>0</v>
      </c>
    </row>
    <row r="20" spans="1:12" ht="30" customHeight="1" x14ac:dyDescent="0.25">
      <c r="A20" s="169" t="s">
        <v>163</v>
      </c>
      <c r="B20" s="316"/>
      <c r="C20" s="316"/>
      <c r="D20" s="316"/>
      <c r="E20" s="316"/>
      <c r="F20" s="316"/>
      <c r="G20" s="316"/>
      <c r="H20" s="63"/>
      <c r="I20" s="63" t="s">
        <v>44</v>
      </c>
      <c r="J20" s="64"/>
      <c r="K20" s="55" t="s">
        <v>7</v>
      </c>
      <c r="L20" s="144">
        <f>SUM(L3:L19)</f>
        <v>0</v>
      </c>
    </row>
    <row r="21" spans="1:12" ht="24.95" customHeight="1" x14ac:dyDescent="0.25">
      <c r="A21" s="123" t="s">
        <v>4</v>
      </c>
      <c r="B21" s="323"/>
      <c r="C21" s="323"/>
      <c r="D21" s="323"/>
      <c r="E21" s="323"/>
      <c r="F21" s="323"/>
      <c r="G21" s="323"/>
      <c r="H21"/>
      <c r="K21" s="34" t="s">
        <v>94</v>
      </c>
      <c r="L21" s="32"/>
    </row>
    <row r="22" spans="1:12" ht="24.95" customHeight="1" x14ac:dyDescent="0.25">
      <c r="A22" s="54" t="s">
        <v>6</v>
      </c>
      <c r="B22" s="3"/>
      <c r="C22" s="53"/>
      <c r="D22" s="53"/>
      <c r="E22" s="53"/>
      <c r="F22" s="53"/>
      <c r="G22"/>
      <c r="I22" s="1"/>
      <c r="J22" s="1"/>
      <c r="K22" s="34" t="s">
        <v>70</v>
      </c>
      <c r="L22" s="155"/>
    </row>
    <row r="23" spans="1:12" ht="24.95" customHeight="1" x14ac:dyDescent="0.2">
      <c r="A23" s="11"/>
      <c r="B23" s="319"/>
      <c r="C23" s="319"/>
      <c r="D23" s="319"/>
      <c r="E23" s="319"/>
      <c r="F23" s="319"/>
      <c r="G23" s="319"/>
      <c r="H23" s="11"/>
      <c r="I23" s="1"/>
      <c r="J23" s="1"/>
      <c r="K23" s="34" t="s">
        <v>18</v>
      </c>
      <c r="L23" s="32">
        <f>J20+L20-L21-L22</f>
        <v>0</v>
      </c>
    </row>
    <row r="24" spans="1:12" ht="24.95" customHeight="1" x14ac:dyDescent="0.2">
      <c r="I24" s="321" t="s">
        <v>79</v>
      </c>
      <c r="J24" s="321"/>
      <c r="K24" s="321"/>
      <c r="L24" s="32">
        <f>(L20*0.34)+J20</f>
        <v>0</v>
      </c>
    </row>
    <row r="25" spans="1:12" ht="24.95" customHeight="1" x14ac:dyDescent="0.25">
      <c r="A25" s="138" t="s">
        <v>67</v>
      </c>
      <c r="B25" s="170" t="s">
        <v>101</v>
      </c>
      <c r="C25"/>
      <c r="D25"/>
      <c r="E25"/>
      <c r="F25"/>
      <c r="G25"/>
      <c r="H25"/>
    </row>
    <row r="26" spans="1:12" ht="24.95" customHeight="1" x14ac:dyDescent="0.25">
      <c r="A26" s="122"/>
      <c r="C26"/>
      <c r="D26"/>
      <c r="E26"/>
      <c r="F26"/>
      <c r="G26"/>
      <c r="H26"/>
    </row>
    <row r="27" spans="1:12" ht="24.95" customHeight="1" x14ac:dyDescent="0.25">
      <c r="A27" s="122"/>
      <c r="C27"/>
      <c r="D27"/>
      <c r="E27"/>
      <c r="F27"/>
      <c r="G27"/>
      <c r="H27"/>
    </row>
    <row r="28" spans="1:12" ht="24.95" customHeight="1" x14ac:dyDescent="0.25">
      <c r="A28" s="122"/>
      <c r="C28"/>
      <c r="D28"/>
      <c r="E28"/>
      <c r="F28"/>
      <c r="G28"/>
      <c r="H28"/>
    </row>
    <row r="29" spans="1:12" ht="24.95" customHeight="1" x14ac:dyDescent="0.25">
      <c r="A29" s="122"/>
      <c r="C29"/>
      <c r="D29"/>
      <c r="E29"/>
      <c r="F29"/>
      <c r="G29"/>
      <c r="H29"/>
    </row>
    <row r="30" spans="1:12" ht="15" x14ac:dyDescent="0.25">
      <c r="A30" s="122" t="s">
        <v>102</v>
      </c>
      <c r="B30">
        <f>SUM(B26:B29)</f>
        <v>0</v>
      </c>
    </row>
  </sheetData>
  <mergeCells count="5">
    <mergeCell ref="A1:L1"/>
    <mergeCell ref="B20:G20"/>
    <mergeCell ref="B21:G21"/>
    <mergeCell ref="B23:G23"/>
    <mergeCell ref="I24:K24"/>
  </mergeCells>
  <printOptions horizontalCentered="1" verticalCentered="1"/>
  <pageMargins left="0" right="0" top="0.23" bottom="0.24" header="0.5" footer="0.5"/>
  <pageSetup scale="92" orientation="portrait" r:id="rId1"/>
  <headerFooter alignWithMargins="0"/>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35">
    <pageSetUpPr fitToPage="1"/>
  </sheetPr>
  <dimension ref="A1:L30"/>
  <sheetViews>
    <sheetView zoomScale="75" zoomScaleNormal="75" workbookViewId="0">
      <selection sqref="A1:L1"/>
    </sheetView>
  </sheetViews>
  <sheetFormatPr defaultRowHeight="14.25" x14ac:dyDescent="0.2"/>
  <cols>
    <col min="1" max="1" width="23.85546875" style="4" customWidth="1"/>
    <col min="2" max="2" width="8.140625" customWidth="1"/>
    <col min="3" max="8" width="7.28515625" style="1" customWidth="1"/>
    <col min="9" max="9" width="8.42578125" customWidth="1"/>
    <col min="10" max="10" width="8.5703125" bestFit="1" customWidth="1"/>
    <col min="12" max="12" width="14" customWidth="1"/>
  </cols>
  <sheetData>
    <row r="1" spans="1:12" ht="46.5" customHeight="1" x14ac:dyDescent="0.45">
      <c r="A1" s="315" t="s">
        <v>95</v>
      </c>
      <c r="B1" s="315"/>
      <c r="C1" s="315"/>
      <c r="D1" s="315"/>
      <c r="E1" s="315"/>
      <c r="F1" s="315"/>
      <c r="G1" s="315"/>
      <c r="H1" s="315"/>
      <c r="I1" s="315"/>
      <c r="J1" s="315"/>
      <c r="K1" s="315"/>
      <c r="L1" s="315"/>
    </row>
    <row r="2" spans="1:12" ht="47.25" x14ac:dyDescent="0.25">
      <c r="A2" s="13" t="s">
        <v>0</v>
      </c>
      <c r="B2" s="52" t="s">
        <v>1</v>
      </c>
      <c r="C2" s="9" t="s">
        <v>26</v>
      </c>
      <c r="D2" s="19" t="s">
        <v>17</v>
      </c>
      <c r="E2" s="19" t="s">
        <v>17</v>
      </c>
      <c r="F2" s="19" t="s">
        <v>17</v>
      </c>
      <c r="G2" s="148" t="s">
        <v>17</v>
      </c>
      <c r="H2" s="9" t="s">
        <v>27</v>
      </c>
      <c r="I2" s="8" t="s">
        <v>28</v>
      </c>
      <c r="J2" s="8" t="s">
        <v>24</v>
      </c>
      <c r="K2" s="37" t="s">
        <v>13</v>
      </c>
      <c r="L2" s="8" t="s">
        <v>2</v>
      </c>
    </row>
    <row r="3" spans="1:12" s="2" customFormat="1" ht="22.5" customHeight="1" x14ac:dyDescent="0.25">
      <c r="A3" s="17" t="str">
        <f>'2024 Calculator'!D3</f>
        <v>Hometown Hearos Donation</v>
      </c>
      <c r="B3" s="114">
        <f>'2024 Calculator'!E3</f>
        <v>30</v>
      </c>
      <c r="C3" s="18"/>
      <c r="D3" s="19"/>
      <c r="E3" s="19"/>
      <c r="F3" s="19"/>
      <c r="G3" s="148"/>
      <c r="H3" s="18">
        <f>SUM(C3:G3)</f>
        <v>0</v>
      </c>
      <c r="I3" s="19"/>
      <c r="J3" s="19"/>
      <c r="K3" s="38">
        <f t="shared" ref="K3:K17" si="0">H3-I3+J3</f>
        <v>0</v>
      </c>
      <c r="L3" s="99">
        <f t="shared" ref="L3:L17" si="1">SUM(B3*K3)</f>
        <v>0</v>
      </c>
    </row>
    <row r="4" spans="1:12" s="2" customFormat="1" ht="22.5" customHeight="1" x14ac:dyDescent="0.25">
      <c r="A4" s="17" t="str">
        <f>'2024 Calculator'!D4</f>
        <v>Hometown Hearos Donation</v>
      </c>
      <c r="B4" s="114">
        <f>'2024 Calculator'!E4</f>
        <v>5</v>
      </c>
      <c r="C4" s="18"/>
      <c r="D4" s="19"/>
      <c r="E4" s="19"/>
      <c r="F4" s="19"/>
      <c r="G4" s="148"/>
      <c r="H4" s="18">
        <f t="shared" ref="H4:H17" si="2">SUM(C4:G4)</f>
        <v>0</v>
      </c>
      <c r="I4" s="19"/>
      <c r="J4" s="19"/>
      <c r="K4" s="38">
        <f t="shared" si="0"/>
        <v>0</v>
      </c>
      <c r="L4" s="99">
        <f t="shared" si="1"/>
        <v>0</v>
      </c>
    </row>
    <row r="5" spans="1:12" ht="26.25" customHeight="1" x14ac:dyDescent="0.25">
      <c r="A5" s="17" t="str">
        <f>'2024 Calculator'!D5</f>
        <v>3-Pack Combo Box</v>
      </c>
      <c r="B5" s="114">
        <f>'2024 Calculator'!E5</f>
        <v>50</v>
      </c>
      <c r="C5" s="18"/>
      <c r="D5" s="19"/>
      <c r="E5" s="19"/>
      <c r="F5" s="19"/>
      <c r="G5" s="148"/>
      <c r="H5" s="18">
        <f t="shared" si="2"/>
        <v>0</v>
      </c>
      <c r="I5" s="19"/>
      <c r="J5" s="19"/>
      <c r="K5" s="38">
        <f t="shared" si="0"/>
        <v>0</v>
      </c>
      <c r="L5" s="99">
        <f t="shared" si="1"/>
        <v>0</v>
      </c>
    </row>
    <row r="6" spans="1:12" ht="26.25" customHeight="1" x14ac:dyDescent="0.25">
      <c r="A6" s="17" t="str">
        <f>'2024 Calculator'!D6</f>
        <v>White Chocolate Pretzels</v>
      </c>
      <c r="B6" s="114">
        <f>'2024 Calculator'!E6</f>
        <v>35</v>
      </c>
      <c r="C6" s="18"/>
      <c r="D6" s="19"/>
      <c r="E6" s="19"/>
      <c r="F6" s="19"/>
      <c r="G6" s="148"/>
      <c r="H6" s="18">
        <f t="shared" si="2"/>
        <v>0</v>
      </c>
      <c r="I6" s="19"/>
      <c r="J6" s="19"/>
      <c r="K6" s="38">
        <f t="shared" si="0"/>
        <v>0</v>
      </c>
      <c r="L6" s="99">
        <f t="shared" si="1"/>
        <v>0</v>
      </c>
    </row>
    <row r="7" spans="1:12" ht="26.25" customHeight="1" x14ac:dyDescent="0.25">
      <c r="A7" s="17" t="str">
        <f>'2024 Calculator'!D7</f>
        <v>Chocolate Drizzle Toffee</v>
      </c>
      <c r="B7" s="114">
        <f>'2024 Calculator'!E7</f>
        <v>35</v>
      </c>
      <c r="C7" s="18"/>
      <c r="D7" s="19"/>
      <c r="E7" s="19"/>
      <c r="F7" s="19"/>
      <c r="G7" s="148"/>
      <c r="H7" s="18">
        <f t="shared" si="2"/>
        <v>0</v>
      </c>
      <c r="I7" s="19"/>
      <c r="J7" s="19"/>
      <c r="K7" s="38">
        <f t="shared" si="0"/>
        <v>0</v>
      </c>
      <c r="L7" s="99">
        <f t="shared" si="1"/>
        <v>0</v>
      </c>
    </row>
    <row r="8" spans="1:12" ht="26.25" customHeight="1" x14ac:dyDescent="0.25">
      <c r="A8" s="17" t="str">
        <f>'2024 Calculator'!D8</f>
        <v>Micro Kettle</v>
      </c>
      <c r="B8" s="114">
        <f>'2024 Calculator'!E8</f>
        <v>25</v>
      </c>
      <c r="C8" s="18"/>
      <c r="D8" s="19"/>
      <c r="E8" s="19"/>
      <c r="F8" s="19"/>
      <c r="G8" s="148"/>
      <c r="H8" s="18">
        <f t="shared" si="2"/>
        <v>0</v>
      </c>
      <c r="I8" s="19"/>
      <c r="J8" s="19"/>
      <c r="K8" s="38">
        <f t="shared" si="0"/>
        <v>0</v>
      </c>
      <c r="L8" s="99">
        <f t="shared" si="1"/>
        <v>0</v>
      </c>
    </row>
    <row r="9" spans="1:12" ht="26.25" customHeight="1" x14ac:dyDescent="0.25">
      <c r="A9" s="17" t="str">
        <f>'2024 Calculator'!D9</f>
        <v>Micro Butter</v>
      </c>
      <c r="B9" s="114">
        <f>'2024 Calculator'!E9</f>
        <v>25</v>
      </c>
      <c r="C9" s="18"/>
      <c r="D9" s="19"/>
      <c r="E9" s="19"/>
      <c r="F9" s="19"/>
      <c r="G9" s="148"/>
      <c r="H9" s="18">
        <f t="shared" si="2"/>
        <v>0</v>
      </c>
      <c r="I9" s="19"/>
      <c r="J9" s="19"/>
      <c r="K9" s="38">
        <f t="shared" si="0"/>
        <v>0</v>
      </c>
      <c r="L9" s="99">
        <f t="shared" si="1"/>
        <v>0</v>
      </c>
    </row>
    <row r="10" spans="1:12" ht="26.25" customHeight="1" x14ac:dyDescent="0.25">
      <c r="A10" s="17" t="str">
        <f>'2024 Calculator'!D10</f>
        <v>Salted Caramel</v>
      </c>
      <c r="B10" s="114">
        <f>'2024 Calculator'!E10</f>
        <v>25</v>
      </c>
      <c r="C10" s="18"/>
      <c r="D10" s="19"/>
      <c r="E10" s="19"/>
      <c r="F10" s="19"/>
      <c r="G10" s="148"/>
      <c r="H10" s="18">
        <f t="shared" si="2"/>
        <v>0</v>
      </c>
      <c r="I10" s="19"/>
      <c r="J10" s="19"/>
      <c r="K10" s="38">
        <f t="shared" si="0"/>
        <v>0</v>
      </c>
      <c r="L10" s="99">
        <f t="shared" si="1"/>
        <v>0</v>
      </c>
    </row>
    <row r="11" spans="1:12" ht="26.25" customHeight="1" x14ac:dyDescent="0.25">
      <c r="A11" s="17" t="str">
        <f>'2024 Calculator'!D11</f>
        <v>Savory Cheddar</v>
      </c>
      <c r="B11" s="114">
        <f>'2024 Calculator'!E11</f>
        <v>20</v>
      </c>
      <c r="C11" s="18"/>
      <c r="D11" s="19"/>
      <c r="E11" s="19"/>
      <c r="F11" s="19"/>
      <c r="G11" s="148"/>
      <c r="H11" s="18">
        <f t="shared" si="2"/>
        <v>0</v>
      </c>
      <c r="I11" s="19"/>
      <c r="J11" s="19"/>
      <c r="K11" s="38">
        <f t="shared" si="0"/>
        <v>0</v>
      </c>
      <c r="L11" s="99">
        <f t="shared" si="1"/>
        <v>0</v>
      </c>
    </row>
    <row r="12" spans="1:12" ht="26.25" customHeight="1" x14ac:dyDescent="0.25">
      <c r="A12" s="17" t="str">
        <f>'2024 Calculator'!D12</f>
        <v>Popping Corn</v>
      </c>
      <c r="B12" s="114">
        <f>'2024 Calculator'!E12</f>
        <v>17</v>
      </c>
      <c r="C12" s="18"/>
      <c r="D12" s="19"/>
      <c r="E12" s="19"/>
      <c r="F12" s="19"/>
      <c r="G12" s="148"/>
      <c r="H12" s="18">
        <f t="shared" si="2"/>
        <v>0</v>
      </c>
      <c r="I12" s="19"/>
      <c r="J12" s="19"/>
      <c r="K12" s="38">
        <f t="shared" si="0"/>
        <v>0</v>
      </c>
      <c r="L12" s="99">
        <f t="shared" si="1"/>
        <v>0</v>
      </c>
    </row>
    <row r="13" spans="1:12" ht="26.25" customHeight="1" x14ac:dyDescent="0.25">
      <c r="A13" s="17" t="str">
        <f>'2024 Calculator'!D13</f>
        <v>Caramel Corn</v>
      </c>
      <c r="B13" s="114">
        <f>'2024 Calculator'!E13</f>
        <v>12</v>
      </c>
      <c r="C13" s="18"/>
      <c r="D13" s="19"/>
      <c r="E13" s="19"/>
      <c r="F13" s="19"/>
      <c r="G13" s="148"/>
      <c r="H13" s="18">
        <f t="shared" si="2"/>
        <v>0</v>
      </c>
      <c r="I13" s="19"/>
      <c r="J13" s="19"/>
      <c r="K13" s="38">
        <f t="shared" si="0"/>
        <v>0</v>
      </c>
      <c r="L13" s="99">
        <f t="shared" si="1"/>
        <v>0</v>
      </c>
    </row>
    <row r="14" spans="1:12" ht="26.25" customHeight="1" x14ac:dyDescent="0.25">
      <c r="A14" s="17" t="str">
        <f>'2024 Calculator'!D14</f>
        <v>Salted Caramel Ceddar Mix</v>
      </c>
      <c r="B14" s="114">
        <f>'2024 Calculator'!E14</f>
        <v>17</v>
      </c>
      <c r="C14" s="18"/>
      <c r="D14" s="19"/>
      <c r="E14" s="19"/>
      <c r="F14" s="19"/>
      <c r="G14" s="148"/>
      <c r="H14" s="18">
        <f t="shared" si="2"/>
        <v>0</v>
      </c>
      <c r="I14" s="19"/>
      <c r="J14" s="19"/>
      <c r="K14" s="38">
        <f t="shared" si="0"/>
        <v>0</v>
      </c>
      <c r="L14" s="99">
        <f t="shared" si="1"/>
        <v>0</v>
      </c>
    </row>
    <row r="15" spans="1:12" ht="26.25" customHeight="1" x14ac:dyDescent="0.25">
      <c r="A15" s="17"/>
      <c r="B15" s="114"/>
      <c r="C15" s="18"/>
      <c r="D15" s="19"/>
      <c r="E15" s="19"/>
      <c r="F15" s="19"/>
      <c r="G15" s="148"/>
      <c r="H15" s="18">
        <f t="shared" si="2"/>
        <v>0</v>
      </c>
      <c r="I15" s="19"/>
      <c r="J15" s="19"/>
      <c r="K15" s="38">
        <f t="shared" si="0"/>
        <v>0</v>
      </c>
      <c r="L15" s="99">
        <f t="shared" si="1"/>
        <v>0</v>
      </c>
    </row>
    <row r="16" spans="1:12" ht="26.25" customHeight="1" x14ac:dyDescent="0.25">
      <c r="A16" s="17"/>
      <c r="B16" s="114"/>
      <c r="C16" s="18"/>
      <c r="D16" s="19"/>
      <c r="E16" s="19"/>
      <c r="F16" s="19"/>
      <c r="G16" s="148"/>
      <c r="H16" s="18">
        <f t="shared" si="2"/>
        <v>0</v>
      </c>
      <c r="I16" s="19"/>
      <c r="J16" s="19"/>
      <c r="K16" s="38">
        <f t="shared" si="0"/>
        <v>0</v>
      </c>
      <c r="L16" s="99">
        <f t="shared" si="1"/>
        <v>0</v>
      </c>
    </row>
    <row r="17" spans="1:12" ht="26.25" customHeight="1" x14ac:dyDescent="0.25">
      <c r="A17" s="17"/>
      <c r="B17" s="114"/>
      <c r="C17" s="18"/>
      <c r="D17" s="19"/>
      <c r="E17" s="19"/>
      <c r="F17" s="19"/>
      <c r="G17" s="148"/>
      <c r="H17" s="18">
        <f t="shared" si="2"/>
        <v>0</v>
      </c>
      <c r="I17" s="19"/>
      <c r="J17" s="19"/>
      <c r="K17" s="38">
        <f t="shared" si="0"/>
        <v>0</v>
      </c>
      <c r="L17" s="99">
        <f t="shared" si="1"/>
        <v>0</v>
      </c>
    </row>
    <row r="18" spans="1:12" ht="26.25" customHeight="1" x14ac:dyDescent="0.25">
      <c r="A18" s="17"/>
      <c r="B18" s="114"/>
      <c r="C18" s="18"/>
      <c r="D18" s="19"/>
      <c r="E18" s="19"/>
      <c r="F18" s="19"/>
      <c r="G18" s="148"/>
      <c r="H18" s="18"/>
      <c r="I18" s="19"/>
      <c r="J18" s="19"/>
      <c r="K18" s="38">
        <f>H18-I18+J18</f>
        <v>0</v>
      </c>
      <c r="L18" s="99">
        <f>SUM(B18*K18)</f>
        <v>0</v>
      </c>
    </row>
    <row r="19" spans="1:12" ht="26.25" customHeight="1" x14ac:dyDescent="0.25">
      <c r="A19" s="17"/>
      <c r="B19" s="114"/>
      <c r="C19" s="18"/>
      <c r="D19" s="19"/>
      <c r="E19" s="19"/>
      <c r="F19" s="19"/>
      <c r="G19" s="148"/>
      <c r="H19" s="18"/>
      <c r="I19" s="19"/>
      <c r="J19" s="19"/>
      <c r="K19" s="38">
        <f>H19-I19+J19</f>
        <v>0</v>
      </c>
      <c r="L19" s="99">
        <f>SUM(B19*K19)</f>
        <v>0</v>
      </c>
    </row>
    <row r="20" spans="1:12" ht="30" customHeight="1" x14ac:dyDescent="0.25">
      <c r="A20" s="169" t="s">
        <v>163</v>
      </c>
      <c r="B20" s="316"/>
      <c r="C20" s="316"/>
      <c r="D20" s="316"/>
      <c r="E20" s="316"/>
      <c r="F20" s="316"/>
      <c r="G20" s="316"/>
      <c r="H20" s="63"/>
      <c r="I20" s="63" t="s">
        <v>44</v>
      </c>
      <c r="J20" s="64"/>
      <c r="K20" s="55" t="s">
        <v>7</v>
      </c>
      <c r="L20" s="144">
        <f>SUM(L3:L19)</f>
        <v>0</v>
      </c>
    </row>
    <row r="21" spans="1:12" ht="24.95" customHeight="1" x14ac:dyDescent="0.25">
      <c r="A21" s="123" t="s">
        <v>4</v>
      </c>
      <c r="B21" s="323"/>
      <c r="C21" s="323"/>
      <c r="D21" s="323"/>
      <c r="E21" s="323"/>
      <c r="F21" s="323"/>
      <c r="G21" s="323"/>
      <c r="H21"/>
      <c r="K21" s="34" t="s">
        <v>94</v>
      </c>
      <c r="L21" s="32"/>
    </row>
    <row r="22" spans="1:12" ht="24.95" customHeight="1" x14ac:dyDescent="0.25">
      <c r="A22" s="54" t="s">
        <v>6</v>
      </c>
      <c r="B22" s="3"/>
      <c r="C22" s="53"/>
      <c r="D22" s="53"/>
      <c r="E22" s="53"/>
      <c r="F22" s="53"/>
      <c r="G22"/>
      <c r="I22" s="1"/>
      <c r="J22" s="1"/>
      <c r="K22" s="34" t="s">
        <v>70</v>
      </c>
      <c r="L22" s="155"/>
    </row>
    <row r="23" spans="1:12" ht="24.95" customHeight="1" x14ac:dyDescent="0.2">
      <c r="A23" s="11"/>
      <c r="B23" s="319"/>
      <c r="C23" s="319"/>
      <c r="D23" s="319"/>
      <c r="E23" s="319"/>
      <c r="F23" s="319"/>
      <c r="G23" s="319"/>
      <c r="H23" s="11"/>
      <c r="I23" s="1"/>
      <c r="J23" s="1"/>
      <c r="K23" s="34" t="s">
        <v>18</v>
      </c>
      <c r="L23" s="32">
        <f>J20+L20-L21-L22</f>
        <v>0</v>
      </c>
    </row>
    <row r="24" spans="1:12" ht="24.95" customHeight="1" x14ac:dyDescent="0.2">
      <c r="I24" s="321" t="s">
        <v>79</v>
      </c>
      <c r="J24" s="321"/>
      <c r="K24" s="321"/>
      <c r="L24" s="32">
        <f>(L20*0.34)+J20</f>
        <v>0</v>
      </c>
    </row>
    <row r="25" spans="1:12" ht="24.95" customHeight="1" x14ac:dyDescent="0.25">
      <c r="A25" s="138" t="s">
        <v>67</v>
      </c>
      <c r="B25" s="170" t="s">
        <v>101</v>
      </c>
      <c r="C25"/>
      <c r="D25"/>
      <c r="E25"/>
      <c r="F25"/>
      <c r="G25"/>
      <c r="H25"/>
    </row>
    <row r="26" spans="1:12" ht="24.95" customHeight="1" x14ac:dyDescent="0.25">
      <c r="A26" s="122"/>
      <c r="C26"/>
      <c r="D26"/>
      <c r="E26"/>
      <c r="F26"/>
      <c r="G26"/>
      <c r="H26"/>
    </row>
    <row r="27" spans="1:12" ht="24.95" customHeight="1" x14ac:dyDescent="0.25">
      <c r="A27" s="122"/>
      <c r="C27"/>
      <c r="D27"/>
      <c r="E27"/>
      <c r="F27"/>
      <c r="G27"/>
      <c r="H27"/>
    </row>
    <row r="28" spans="1:12" ht="24.95" customHeight="1" x14ac:dyDescent="0.25">
      <c r="A28" s="122"/>
      <c r="C28"/>
      <c r="D28"/>
      <c r="E28"/>
      <c r="F28"/>
      <c r="G28"/>
      <c r="H28"/>
    </row>
    <row r="29" spans="1:12" ht="24.95" customHeight="1" x14ac:dyDescent="0.25">
      <c r="A29" s="122"/>
      <c r="C29"/>
      <c r="D29"/>
      <c r="E29"/>
      <c r="F29"/>
      <c r="G29"/>
      <c r="H29"/>
    </row>
    <row r="30" spans="1:12" ht="15" x14ac:dyDescent="0.25">
      <c r="A30" s="122" t="s">
        <v>102</v>
      </c>
      <c r="B30">
        <f>SUM(B26:B29)</f>
        <v>0</v>
      </c>
    </row>
  </sheetData>
  <mergeCells count="5">
    <mergeCell ref="A1:L1"/>
    <mergeCell ref="B20:G20"/>
    <mergeCell ref="B21:G21"/>
    <mergeCell ref="B23:G23"/>
    <mergeCell ref="I24:K24"/>
  </mergeCells>
  <printOptions horizontalCentered="1" verticalCentered="1"/>
  <pageMargins left="0" right="0" top="0.23" bottom="0.24" header="0.5" footer="0.5"/>
  <pageSetup scale="92" orientation="portrait" r:id="rId1"/>
  <headerFooter alignWithMargins="0"/>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36">
    <pageSetUpPr fitToPage="1"/>
  </sheetPr>
  <dimension ref="A1:L34"/>
  <sheetViews>
    <sheetView zoomScale="75" zoomScaleNormal="75" workbookViewId="0">
      <selection sqref="A1:L1"/>
    </sheetView>
  </sheetViews>
  <sheetFormatPr defaultRowHeight="14.25" x14ac:dyDescent="0.2"/>
  <cols>
    <col min="1" max="1" width="23.85546875" style="4" customWidth="1"/>
    <col min="2" max="2" width="8.140625" customWidth="1"/>
    <col min="3" max="8" width="7.28515625" style="1" customWidth="1"/>
    <col min="9" max="9" width="8.42578125" customWidth="1"/>
    <col min="10" max="10" width="9.85546875" bestFit="1" customWidth="1"/>
    <col min="12" max="12" width="14" customWidth="1"/>
  </cols>
  <sheetData>
    <row r="1" spans="1:12" ht="46.5" customHeight="1" x14ac:dyDescent="0.45">
      <c r="A1" s="315" t="s">
        <v>95</v>
      </c>
      <c r="B1" s="315"/>
      <c r="C1" s="315"/>
      <c r="D1" s="315"/>
      <c r="E1" s="315"/>
      <c r="F1" s="315"/>
      <c r="G1" s="315"/>
      <c r="H1" s="315"/>
      <c r="I1" s="315"/>
      <c r="J1" s="315"/>
      <c r="K1" s="315"/>
      <c r="L1" s="315"/>
    </row>
    <row r="2" spans="1:12" ht="47.25" x14ac:dyDescent="0.25">
      <c r="A2" s="13" t="s">
        <v>0</v>
      </c>
      <c r="B2" s="52" t="s">
        <v>1</v>
      </c>
      <c r="C2" s="9" t="s">
        <v>26</v>
      </c>
      <c r="D2" s="19" t="s">
        <v>17</v>
      </c>
      <c r="E2" s="19" t="s">
        <v>17</v>
      </c>
      <c r="F2" s="19" t="s">
        <v>17</v>
      </c>
      <c r="G2" s="148" t="s">
        <v>17</v>
      </c>
      <c r="H2" s="9" t="s">
        <v>27</v>
      </c>
      <c r="I2" s="8" t="s">
        <v>28</v>
      </c>
      <c r="J2" s="8" t="s">
        <v>24</v>
      </c>
      <c r="K2" s="37" t="s">
        <v>13</v>
      </c>
      <c r="L2" s="8" t="s">
        <v>2</v>
      </c>
    </row>
    <row r="3" spans="1:12" s="2" customFormat="1" ht="22.5" customHeight="1" x14ac:dyDescent="0.25">
      <c r="A3" s="17" t="str">
        <f>'2024 Calculator'!D3</f>
        <v>Hometown Hearos Donation</v>
      </c>
      <c r="B3" s="114">
        <f>'2024 Calculator'!E3</f>
        <v>30</v>
      </c>
      <c r="C3" s="18"/>
      <c r="D3" s="19"/>
      <c r="E3" s="19"/>
      <c r="F3" s="19"/>
      <c r="G3" s="148"/>
      <c r="H3" s="18">
        <f>SUM(C3:G3)</f>
        <v>0</v>
      </c>
      <c r="I3" s="19"/>
      <c r="J3" s="19"/>
      <c r="K3" s="38">
        <f t="shared" ref="K3:K17" si="0">H3-I3+J3</f>
        <v>0</v>
      </c>
      <c r="L3" s="99">
        <f t="shared" ref="L3:L17" si="1">SUM(B3*K3)</f>
        <v>0</v>
      </c>
    </row>
    <row r="4" spans="1:12" s="2" customFormat="1" ht="22.5" customHeight="1" x14ac:dyDescent="0.25">
      <c r="A4" s="17" t="str">
        <f>'2024 Calculator'!D4</f>
        <v>Hometown Hearos Donation</v>
      </c>
      <c r="B4" s="114">
        <f>'2024 Calculator'!E4</f>
        <v>5</v>
      </c>
      <c r="C4" s="18"/>
      <c r="D4" s="19"/>
      <c r="E4" s="19"/>
      <c r="F4" s="19"/>
      <c r="G4" s="148"/>
      <c r="H4" s="18">
        <f t="shared" ref="H4:H17" si="2">SUM(C4:G4)</f>
        <v>0</v>
      </c>
      <c r="I4" s="19"/>
      <c r="J4" s="19"/>
      <c r="K4" s="38">
        <f t="shared" si="0"/>
        <v>0</v>
      </c>
      <c r="L4" s="99">
        <f t="shared" si="1"/>
        <v>0</v>
      </c>
    </row>
    <row r="5" spans="1:12" ht="26.25" customHeight="1" x14ac:dyDescent="0.25">
      <c r="A5" s="17" t="str">
        <f>'2024 Calculator'!D5</f>
        <v>3-Pack Combo Box</v>
      </c>
      <c r="B5" s="114">
        <f>'2024 Calculator'!E5</f>
        <v>50</v>
      </c>
      <c r="C5" s="18"/>
      <c r="D5" s="19"/>
      <c r="E5" s="19"/>
      <c r="F5" s="19"/>
      <c r="G5" s="148"/>
      <c r="H5" s="18">
        <f t="shared" si="2"/>
        <v>0</v>
      </c>
      <c r="I5" s="19"/>
      <c r="J5" s="19"/>
      <c r="K5" s="38">
        <f t="shared" si="0"/>
        <v>0</v>
      </c>
      <c r="L5" s="99">
        <f t="shared" si="1"/>
        <v>0</v>
      </c>
    </row>
    <row r="6" spans="1:12" ht="26.25" customHeight="1" x14ac:dyDescent="0.25">
      <c r="A6" s="17" t="str">
        <f>'2024 Calculator'!D6</f>
        <v>White Chocolate Pretzels</v>
      </c>
      <c r="B6" s="114">
        <f>'2024 Calculator'!E6</f>
        <v>35</v>
      </c>
      <c r="C6" s="18"/>
      <c r="D6" s="19"/>
      <c r="E6" s="19"/>
      <c r="F6" s="19"/>
      <c r="G6" s="148"/>
      <c r="H6" s="18">
        <f t="shared" si="2"/>
        <v>0</v>
      </c>
      <c r="I6" s="19"/>
      <c r="J6" s="19"/>
      <c r="K6" s="38">
        <f t="shared" si="0"/>
        <v>0</v>
      </c>
      <c r="L6" s="99">
        <f t="shared" si="1"/>
        <v>0</v>
      </c>
    </row>
    <row r="7" spans="1:12" ht="26.25" customHeight="1" x14ac:dyDescent="0.25">
      <c r="A7" s="17" t="str">
        <f>'2024 Calculator'!D7</f>
        <v>Chocolate Drizzle Toffee</v>
      </c>
      <c r="B7" s="114">
        <f>'2024 Calculator'!E7</f>
        <v>35</v>
      </c>
      <c r="C7" s="18"/>
      <c r="D7" s="19"/>
      <c r="E7" s="19"/>
      <c r="F7" s="19"/>
      <c r="G7" s="148"/>
      <c r="H7" s="18">
        <f t="shared" si="2"/>
        <v>0</v>
      </c>
      <c r="I7" s="19"/>
      <c r="J7" s="19"/>
      <c r="K7" s="38">
        <f t="shared" si="0"/>
        <v>0</v>
      </c>
      <c r="L7" s="99">
        <f t="shared" si="1"/>
        <v>0</v>
      </c>
    </row>
    <row r="8" spans="1:12" ht="26.25" customHeight="1" x14ac:dyDescent="0.25">
      <c r="A8" s="17" t="str">
        <f>'2024 Calculator'!D8</f>
        <v>Micro Kettle</v>
      </c>
      <c r="B8" s="114">
        <f>'2024 Calculator'!E8</f>
        <v>25</v>
      </c>
      <c r="C8" s="18"/>
      <c r="D8" s="19"/>
      <c r="E8" s="19"/>
      <c r="F8" s="19"/>
      <c r="G8" s="148"/>
      <c r="H8" s="18">
        <f t="shared" si="2"/>
        <v>0</v>
      </c>
      <c r="I8" s="19"/>
      <c r="J8" s="19"/>
      <c r="K8" s="38">
        <f t="shared" si="0"/>
        <v>0</v>
      </c>
      <c r="L8" s="99">
        <f t="shared" si="1"/>
        <v>0</v>
      </c>
    </row>
    <row r="9" spans="1:12" ht="26.25" customHeight="1" x14ac:dyDescent="0.25">
      <c r="A9" s="17" t="str">
        <f>'2024 Calculator'!D9</f>
        <v>Micro Butter</v>
      </c>
      <c r="B9" s="114">
        <f>'2024 Calculator'!E9</f>
        <v>25</v>
      </c>
      <c r="C9" s="18"/>
      <c r="D9" s="19"/>
      <c r="E9" s="19"/>
      <c r="F9" s="19"/>
      <c r="G9" s="148"/>
      <c r="H9" s="18">
        <f t="shared" si="2"/>
        <v>0</v>
      </c>
      <c r="I9" s="19"/>
      <c r="J9" s="19"/>
      <c r="K9" s="38">
        <f t="shared" si="0"/>
        <v>0</v>
      </c>
      <c r="L9" s="99">
        <f t="shared" si="1"/>
        <v>0</v>
      </c>
    </row>
    <row r="10" spans="1:12" ht="26.25" customHeight="1" x14ac:dyDescent="0.25">
      <c r="A10" s="17" t="str">
        <f>'2024 Calculator'!D10</f>
        <v>Salted Caramel</v>
      </c>
      <c r="B10" s="114">
        <f>'2024 Calculator'!E10</f>
        <v>25</v>
      </c>
      <c r="C10" s="18"/>
      <c r="D10" s="19"/>
      <c r="E10" s="19"/>
      <c r="F10" s="19"/>
      <c r="G10" s="148"/>
      <c r="H10" s="18">
        <f t="shared" si="2"/>
        <v>0</v>
      </c>
      <c r="I10" s="19"/>
      <c r="J10" s="19"/>
      <c r="K10" s="38">
        <f t="shared" si="0"/>
        <v>0</v>
      </c>
      <c r="L10" s="99">
        <f t="shared" si="1"/>
        <v>0</v>
      </c>
    </row>
    <row r="11" spans="1:12" ht="26.25" customHeight="1" x14ac:dyDescent="0.25">
      <c r="A11" s="17" t="str">
        <f>'2024 Calculator'!D11</f>
        <v>Savory Cheddar</v>
      </c>
      <c r="B11" s="114">
        <f>'2024 Calculator'!E11</f>
        <v>20</v>
      </c>
      <c r="C11" s="18"/>
      <c r="D11" s="19"/>
      <c r="E11" s="19"/>
      <c r="F11" s="19"/>
      <c r="G11" s="148"/>
      <c r="H11" s="18">
        <f t="shared" si="2"/>
        <v>0</v>
      </c>
      <c r="I11" s="19"/>
      <c r="J11" s="19"/>
      <c r="K11" s="38">
        <f t="shared" si="0"/>
        <v>0</v>
      </c>
      <c r="L11" s="99">
        <f t="shared" si="1"/>
        <v>0</v>
      </c>
    </row>
    <row r="12" spans="1:12" ht="26.25" customHeight="1" x14ac:dyDescent="0.25">
      <c r="A12" s="17" t="str">
        <f>'2024 Calculator'!D12</f>
        <v>Popping Corn</v>
      </c>
      <c r="B12" s="114">
        <f>'2024 Calculator'!E12</f>
        <v>17</v>
      </c>
      <c r="C12" s="18"/>
      <c r="D12" s="19"/>
      <c r="E12" s="19"/>
      <c r="F12" s="19"/>
      <c r="G12" s="148"/>
      <c r="H12" s="18">
        <f t="shared" si="2"/>
        <v>0</v>
      </c>
      <c r="I12" s="19"/>
      <c r="J12" s="19"/>
      <c r="K12" s="38">
        <f t="shared" si="0"/>
        <v>0</v>
      </c>
      <c r="L12" s="99">
        <f t="shared" si="1"/>
        <v>0</v>
      </c>
    </row>
    <row r="13" spans="1:12" ht="26.25" customHeight="1" x14ac:dyDescent="0.25">
      <c r="A13" s="17" t="str">
        <f>'2024 Calculator'!D13</f>
        <v>Caramel Corn</v>
      </c>
      <c r="B13" s="114">
        <f>'2024 Calculator'!E13</f>
        <v>12</v>
      </c>
      <c r="C13" s="18"/>
      <c r="D13" s="19"/>
      <c r="E13" s="19"/>
      <c r="F13" s="19"/>
      <c r="G13" s="148"/>
      <c r="H13" s="18">
        <f t="shared" si="2"/>
        <v>0</v>
      </c>
      <c r="I13" s="19"/>
      <c r="J13" s="19"/>
      <c r="K13" s="38">
        <f t="shared" si="0"/>
        <v>0</v>
      </c>
      <c r="L13" s="99">
        <f t="shared" si="1"/>
        <v>0</v>
      </c>
    </row>
    <row r="14" spans="1:12" ht="26.25" customHeight="1" x14ac:dyDescent="0.25">
      <c r="A14" s="17" t="str">
        <f>'2024 Calculator'!D14</f>
        <v>Salted Caramel Ceddar Mix</v>
      </c>
      <c r="B14" s="114">
        <f>'2024 Calculator'!E14</f>
        <v>17</v>
      </c>
      <c r="C14" s="18"/>
      <c r="D14" s="19"/>
      <c r="E14" s="19"/>
      <c r="F14" s="19"/>
      <c r="G14" s="148"/>
      <c r="H14" s="18">
        <f t="shared" si="2"/>
        <v>0</v>
      </c>
      <c r="I14" s="19"/>
      <c r="J14" s="19"/>
      <c r="K14" s="38">
        <f t="shared" si="0"/>
        <v>0</v>
      </c>
      <c r="L14" s="99">
        <f t="shared" si="1"/>
        <v>0</v>
      </c>
    </row>
    <row r="15" spans="1:12" ht="26.25" customHeight="1" x14ac:dyDescent="0.25">
      <c r="A15" s="17"/>
      <c r="B15" s="114"/>
      <c r="C15" s="18"/>
      <c r="D15" s="19"/>
      <c r="E15" s="19"/>
      <c r="F15" s="19"/>
      <c r="G15" s="148"/>
      <c r="H15" s="18">
        <f t="shared" si="2"/>
        <v>0</v>
      </c>
      <c r="I15" s="19"/>
      <c r="J15" s="19"/>
      <c r="K15" s="38">
        <f t="shared" si="0"/>
        <v>0</v>
      </c>
      <c r="L15" s="99">
        <f t="shared" si="1"/>
        <v>0</v>
      </c>
    </row>
    <row r="16" spans="1:12" ht="26.25" customHeight="1" x14ac:dyDescent="0.25">
      <c r="A16" s="17"/>
      <c r="B16" s="114"/>
      <c r="C16" s="18"/>
      <c r="D16" s="19"/>
      <c r="E16" s="19"/>
      <c r="F16" s="19"/>
      <c r="G16" s="148"/>
      <c r="H16" s="18">
        <f t="shared" si="2"/>
        <v>0</v>
      </c>
      <c r="I16" s="19"/>
      <c r="J16" s="19"/>
      <c r="K16" s="38">
        <f t="shared" si="0"/>
        <v>0</v>
      </c>
      <c r="L16" s="99">
        <f t="shared" si="1"/>
        <v>0</v>
      </c>
    </row>
    <row r="17" spans="1:12" ht="26.25" customHeight="1" x14ac:dyDescent="0.25">
      <c r="A17" s="17"/>
      <c r="B17" s="114"/>
      <c r="C17" s="18"/>
      <c r="D17" s="19"/>
      <c r="E17" s="19"/>
      <c r="F17" s="19"/>
      <c r="G17" s="148"/>
      <c r="H17" s="18">
        <f t="shared" si="2"/>
        <v>0</v>
      </c>
      <c r="I17" s="19"/>
      <c r="J17" s="19"/>
      <c r="K17" s="38">
        <f t="shared" si="0"/>
        <v>0</v>
      </c>
      <c r="L17" s="99">
        <f t="shared" si="1"/>
        <v>0</v>
      </c>
    </row>
    <row r="18" spans="1:12" ht="26.25" customHeight="1" x14ac:dyDescent="0.25">
      <c r="A18" s="17"/>
      <c r="B18" s="114"/>
      <c r="C18" s="18"/>
      <c r="D18" s="19"/>
      <c r="E18" s="19"/>
      <c r="F18" s="19"/>
      <c r="G18" s="148"/>
      <c r="H18" s="18"/>
      <c r="I18" s="19"/>
      <c r="J18" s="19"/>
      <c r="K18" s="38">
        <f>H18-I18+J18</f>
        <v>0</v>
      </c>
      <c r="L18" s="99">
        <f>SUM(B18*K18)</f>
        <v>0</v>
      </c>
    </row>
    <row r="19" spans="1:12" ht="26.25" customHeight="1" x14ac:dyDescent="0.25">
      <c r="A19" s="17"/>
      <c r="B19" s="114"/>
      <c r="C19" s="18"/>
      <c r="D19" s="19"/>
      <c r="E19" s="19"/>
      <c r="F19" s="19"/>
      <c r="G19" s="148"/>
      <c r="H19" s="18"/>
      <c r="I19" s="19"/>
      <c r="J19" s="19"/>
      <c r="K19" s="38">
        <f>H19-I19+J19</f>
        <v>0</v>
      </c>
      <c r="L19" s="99">
        <f>SUM(B19*K19)</f>
        <v>0</v>
      </c>
    </row>
    <row r="20" spans="1:12" ht="30" customHeight="1" x14ac:dyDescent="0.25">
      <c r="A20" s="169" t="s">
        <v>163</v>
      </c>
      <c r="B20" s="316"/>
      <c r="C20" s="316"/>
      <c r="D20" s="316"/>
      <c r="E20" s="316"/>
      <c r="F20" s="316"/>
      <c r="G20" s="316"/>
      <c r="H20" s="63"/>
      <c r="I20" s="63" t="s">
        <v>44</v>
      </c>
      <c r="J20" s="64"/>
      <c r="K20" s="55" t="s">
        <v>7</v>
      </c>
      <c r="L20" s="144">
        <f>SUM(L3:L19)</f>
        <v>0</v>
      </c>
    </row>
    <row r="21" spans="1:12" ht="24.95" customHeight="1" x14ac:dyDescent="0.25">
      <c r="A21" s="123" t="s">
        <v>4</v>
      </c>
      <c r="B21" s="323"/>
      <c r="C21" s="323"/>
      <c r="D21" s="323"/>
      <c r="E21" s="323"/>
      <c r="F21" s="323"/>
      <c r="G21" s="323"/>
      <c r="H21"/>
      <c r="K21" s="34" t="s">
        <v>94</v>
      </c>
      <c r="L21" s="32"/>
    </row>
    <row r="22" spans="1:12" ht="24.95" customHeight="1" x14ac:dyDescent="0.25">
      <c r="A22" s="54" t="s">
        <v>6</v>
      </c>
      <c r="B22" s="3"/>
      <c r="C22" s="53"/>
      <c r="D22" s="53"/>
      <c r="E22" s="53"/>
      <c r="F22" s="53"/>
      <c r="G22"/>
      <c r="I22" s="1"/>
      <c r="J22" s="1"/>
      <c r="K22" s="34" t="s">
        <v>70</v>
      </c>
      <c r="L22" s="155"/>
    </row>
    <row r="23" spans="1:12" ht="24.95" customHeight="1" x14ac:dyDescent="0.2">
      <c r="A23" s="11"/>
      <c r="B23" s="319"/>
      <c r="C23" s="319"/>
      <c r="D23" s="319"/>
      <c r="E23" s="319"/>
      <c r="F23" s="319"/>
      <c r="G23" s="319"/>
      <c r="H23" s="11"/>
      <c r="I23" s="1"/>
      <c r="J23" s="1"/>
      <c r="K23" s="34" t="s">
        <v>18</v>
      </c>
      <c r="L23" s="32">
        <f>J20+L20-L21-L22</f>
        <v>0</v>
      </c>
    </row>
    <row r="24" spans="1:12" ht="24.95" customHeight="1" x14ac:dyDescent="0.2">
      <c r="I24" s="321" t="s">
        <v>79</v>
      </c>
      <c r="J24" s="321"/>
      <c r="K24" s="321"/>
      <c r="L24" s="32">
        <f>(L20*0.34)+J20</f>
        <v>0</v>
      </c>
    </row>
    <row r="25" spans="1:12" ht="24.95" customHeight="1" x14ac:dyDescent="0.25">
      <c r="A25" s="138" t="s">
        <v>67</v>
      </c>
      <c r="B25" s="170" t="s">
        <v>101</v>
      </c>
      <c r="C25"/>
      <c r="D25"/>
      <c r="E25"/>
      <c r="F25"/>
      <c r="G25"/>
      <c r="H25"/>
    </row>
    <row r="26" spans="1:12" ht="24.95" customHeight="1" x14ac:dyDescent="0.25">
      <c r="A26" s="122"/>
      <c r="C26"/>
      <c r="D26"/>
      <c r="E26"/>
      <c r="F26"/>
      <c r="G26"/>
      <c r="H26"/>
    </row>
    <row r="27" spans="1:12" ht="24.95" customHeight="1" x14ac:dyDescent="0.25">
      <c r="A27" s="122"/>
      <c r="C27"/>
      <c r="D27"/>
      <c r="E27"/>
      <c r="F27"/>
      <c r="G27"/>
      <c r="H27"/>
    </row>
    <row r="28" spans="1:12" ht="24.95" customHeight="1" x14ac:dyDescent="0.25">
      <c r="A28" s="122"/>
      <c r="C28"/>
      <c r="D28"/>
      <c r="E28"/>
      <c r="F28"/>
      <c r="G28"/>
      <c r="H28"/>
    </row>
    <row r="29" spans="1:12" ht="24.95" customHeight="1" x14ac:dyDescent="0.25">
      <c r="A29" s="122"/>
      <c r="C29"/>
      <c r="D29"/>
      <c r="E29"/>
      <c r="F29"/>
      <c r="G29"/>
      <c r="H29"/>
    </row>
    <row r="30" spans="1:12" ht="24.95" customHeight="1" x14ac:dyDescent="0.25">
      <c r="A30" s="122" t="s">
        <v>102</v>
      </c>
      <c r="B30">
        <f>SUM(B26:B29)</f>
        <v>0</v>
      </c>
    </row>
    <row r="31" spans="1:12" ht="24.95" customHeight="1" x14ac:dyDescent="0.25">
      <c r="A31" s="122"/>
    </row>
    <row r="32" spans="1:12" ht="24.95" customHeight="1" x14ac:dyDescent="0.25">
      <c r="A32" s="122"/>
    </row>
    <row r="33" spans="1:1" ht="24.95" customHeight="1" x14ac:dyDescent="0.25">
      <c r="A33" s="122"/>
    </row>
    <row r="34" spans="1:1" ht="24.95" customHeight="1" x14ac:dyDescent="0.2"/>
  </sheetData>
  <mergeCells count="5">
    <mergeCell ref="A1:L1"/>
    <mergeCell ref="B20:G20"/>
    <mergeCell ref="B21:G21"/>
    <mergeCell ref="B23:G23"/>
    <mergeCell ref="I24:K24"/>
  </mergeCells>
  <printOptions horizontalCentered="1" verticalCentered="1"/>
  <pageMargins left="0" right="0" top="0.23" bottom="0.24" header="0.5" footer="0.5"/>
  <pageSetup scale="92" orientation="portrait" r:id="rId1"/>
  <headerFooter alignWithMargins="0"/>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Sheet37">
    <pageSetUpPr fitToPage="1"/>
  </sheetPr>
  <dimension ref="A1:L31"/>
  <sheetViews>
    <sheetView zoomScale="75" zoomScaleNormal="75" workbookViewId="0">
      <selection sqref="A1:L1"/>
    </sheetView>
  </sheetViews>
  <sheetFormatPr defaultRowHeight="14.25" x14ac:dyDescent="0.2"/>
  <cols>
    <col min="1" max="1" width="23.85546875" style="4" customWidth="1"/>
    <col min="2" max="2" width="8.140625" customWidth="1"/>
    <col min="3" max="8" width="7.28515625" style="1" customWidth="1"/>
    <col min="9" max="9" width="8.42578125" customWidth="1"/>
    <col min="10" max="10" width="8.5703125" bestFit="1" customWidth="1"/>
    <col min="12" max="12" width="14" customWidth="1"/>
  </cols>
  <sheetData>
    <row r="1" spans="1:12" ht="46.5" customHeight="1" x14ac:dyDescent="0.45">
      <c r="A1" s="315" t="s">
        <v>95</v>
      </c>
      <c r="B1" s="315"/>
      <c r="C1" s="315"/>
      <c r="D1" s="315"/>
      <c r="E1" s="315"/>
      <c r="F1" s="315"/>
      <c r="G1" s="315"/>
      <c r="H1" s="315"/>
      <c r="I1" s="315"/>
      <c r="J1" s="315"/>
      <c r="K1" s="315"/>
      <c r="L1" s="315"/>
    </row>
    <row r="2" spans="1:12" ht="47.25" x14ac:dyDescent="0.25">
      <c r="A2" s="13" t="s">
        <v>0</v>
      </c>
      <c r="B2" s="52" t="s">
        <v>1</v>
      </c>
      <c r="C2" s="9" t="s">
        <v>26</v>
      </c>
      <c r="D2" s="19" t="s">
        <v>17</v>
      </c>
      <c r="E2" s="19" t="s">
        <v>17</v>
      </c>
      <c r="F2" s="19" t="s">
        <v>17</v>
      </c>
      <c r="G2" s="148" t="s">
        <v>17</v>
      </c>
      <c r="H2" s="9" t="s">
        <v>27</v>
      </c>
      <c r="I2" s="8" t="s">
        <v>28</v>
      </c>
      <c r="J2" s="8" t="s">
        <v>24</v>
      </c>
      <c r="K2" s="37" t="s">
        <v>13</v>
      </c>
      <c r="L2" s="8" t="s">
        <v>2</v>
      </c>
    </row>
    <row r="3" spans="1:12" s="2" customFormat="1" ht="22.5" customHeight="1" x14ac:dyDescent="0.25">
      <c r="A3" s="17" t="str">
        <f>'2024 Calculator'!D3</f>
        <v>Hometown Hearos Donation</v>
      </c>
      <c r="B3" s="114">
        <f>'2024 Calculator'!E3</f>
        <v>30</v>
      </c>
      <c r="C3" s="18"/>
      <c r="D3" s="19"/>
      <c r="E3" s="19"/>
      <c r="F3" s="19"/>
      <c r="G3" s="148"/>
      <c r="H3" s="18">
        <f>SUM(C3:G3)</f>
        <v>0</v>
      </c>
      <c r="I3" s="19"/>
      <c r="J3" s="19"/>
      <c r="K3" s="38">
        <f t="shared" ref="K3:K17" si="0">H3-I3+J3</f>
        <v>0</v>
      </c>
      <c r="L3" s="99">
        <f t="shared" ref="L3:L17" si="1">SUM(B3*K3)</f>
        <v>0</v>
      </c>
    </row>
    <row r="4" spans="1:12" s="2" customFormat="1" ht="22.5" customHeight="1" x14ac:dyDescent="0.25">
      <c r="A4" s="17" t="str">
        <f>'2024 Calculator'!D4</f>
        <v>Hometown Hearos Donation</v>
      </c>
      <c r="B4" s="114">
        <f>'2024 Calculator'!E4</f>
        <v>5</v>
      </c>
      <c r="C4" s="18"/>
      <c r="D4" s="19"/>
      <c r="E4" s="19"/>
      <c r="F4" s="19"/>
      <c r="G4" s="148"/>
      <c r="H4" s="18">
        <f t="shared" ref="H4:H17" si="2">SUM(C4:G4)</f>
        <v>0</v>
      </c>
      <c r="I4" s="19"/>
      <c r="J4" s="19"/>
      <c r="K4" s="38">
        <f t="shared" si="0"/>
        <v>0</v>
      </c>
      <c r="L4" s="99">
        <f t="shared" si="1"/>
        <v>0</v>
      </c>
    </row>
    <row r="5" spans="1:12" ht="26.25" customHeight="1" x14ac:dyDescent="0.25">
      <c r="A5" s="17" t="str">
        <f>'2024 Calculator'!D5</f>
        <v>3-Pack Combo Box</v>
      </c>
      <c r="B5" s="114">
        <f>'2024 Calculator'!E5</f>
        <v>50</v>
      </c>
      <c r="C5" s="18"/>
      <c r="D5" s="19"/>
      <c r="E5" s="19"/>
      <c r="F5" s="19"/>
      <c r="G5" s="148"/>
      <c r="H5" s="18">
        <f t="shared" si="2"/>
        <v>0</v>
      </c>
      <c r="I5" s="19"/>
      <c r="J5" s="19"/>
      <c r="K5" s="38">
        <f t="shared" si="0"/>
        <v>0</v>
      </c>
      <c r="L5" s="99">
        <f t="shared" si="1"/>
        <v>0</v>
      </c>
    </row>
    <row r="6" spans="1:12" ht="26.25" customHeight="1" x14ac:dyDescent="0.25">
      <c r="A6" s="17" t="str">
        <f>'2024 Calculator'!D6</f>
        <v>White Chocolate Pretzels</v>
      </c>
      <c r="B6" s="114">
        <f>'2024 Calculator'!E6</f>
        <v>35</v>
      </c>
      <c r="C6" s="18"/>
      <c r="D6" s="19"/>
      <c r="E6" s="19"/>
      <c r="F6" s="19"/>
      <c r="G6" s="148"/>
      <c r="H6" s="18">
        <f t="shared" si="2"/>
        <v>0</v>
      </c>
      <c r="I6" s="19"/>
      <c r="J6" s="19"/>
      <c r="K6" s="38">
        <f t="shared" si="0"/>
        <v>0</v>
      </c>
      <c r="L6" s="99">
        <f t="shared" si="1"/>
        <v>0</v>
      </c>
    </row>
    <row r="7" spans="1:12" ht="26.25" customHeight="1" x14ac:dyDescent="0.25">
      <c r="A7" s="17" t="str">
        <f>'2024 Calculator'!D7</f>
        <v>Chocolate Drizzle Toffee</v>
      </c>
      <c r="B7" s="114">
        <f>'2024 Calculator'!E7</f>
        <v>35</v>
      </c>
      <c r="C7" s="18"/>
      <c r="D7" s="19"/>
      <c r="E7" s="19"/>
      <c r="F7" s="19"/>
      <c r="G7" s="148"/>
      <c r="H7" s="18">
        <f t="shared" si="2"/>
        <v>0</v>
      </c>
      <c r="I7" s="19"/>
      <c r="J7" s="19"/>
      <c r="K7" s="38">
        <f t="shared" si="0"/>
        <v>0</v>
      </c>
      <c r="L7" s="99">
        <f t="shared" si="1"/>
        <v>0</v>
      </c>
    </row>
    <row r="8" spans="1:12" ht="26.25" customHeight="1" x14ac:dyDescent="0.25">
      <c r="A8" s="17" t="str">
        <f>'2024 Calculator'!D8</f>
        <v>Micro Kettle</v>
      </c>
      <c r="B8" s="114">
        <f>'2024 Calculator'!E8</f>
        <v>25</v>
      </c>
      <c r="C8" s="18"/>
      <c r="D8" s="19"/>
      <c r="E8" s="19"/>
      <c r="F8" s="19"/>
      <c r="G8" s="148"/>
      <c r="H8" s="18">
        <f t="shared" si="2"/>
        <v>0</v>
      </c>
      <c r="I8" s="19"/>
      <c r="J8" s="19"/>
      <c r="K8" s="38">
        <f t="shared" si="0"/>
        <v>0</v>
      </c>
      <c r="L8" s="99">
        <f t="shared" si="1"/>
        <v>0</v>
      </c>
    </row>
    <row r="9" spans="1:12" ht="26.25" customHeight="1" x14ac:dyDescent="0.25">
      <c r="A9" s="17" t="str">
        <f>'2024 Calculator'!D9</f>
        <v>Micro Butter</v>
      </c>
      <c r="B9" s="114">
        <f>'2024 Calculator'!E9</f>
        <v>25</v>
      </c>
      <c r="C9" s="18"/>
      <c r="D9" s="19"/>
      <c r="E9" s="19"/>
      <c r="F9" s="19"/>
      <c r="G9" s="148"/>
      <c r="H9" s="18">
        <f t="shared" si="2"/>
        <v>0</v>
      </c>
      <c r="I9" s="19"/>
      <c r="J9" s="19"/>
      <c r="K9" s="38">
        <f t="shared" si="0"/>
        <v>0</v>
      </c>
      <c r="L9" s="99">
        <f t="shared" si="1"/>
        <v>0</v>
      </c>
    </row>
    <row r="10" spans="1:12" ht="26.25" customHeight="1" x14ac:dyDescent="0.25">
      <c r="A10" s="17" t="str">
        <f>'2024 Calculator'!D10</f>
        <v>Salted Caramel</v>
      </c>
      <c r="B10" s="114">
        <f>'2024 Calculator'!E10</f>
        <v>25</v>
      </c>
      <c r="C10" s="18"/>
      <c r="D10" s="19"/>
      <c r="E10" s="19"/>
      <c r="F10" s="19"/>
      <c r="G10" s="148"/>
      <c r="H10" s="18">
        <f t="shared" si="2"/>
        <v>0</v>
      </c>
      <c r="I10" s="19"/>
      <c r="J10" s="19"/>
      <c r="K10" s="38">
        <f t="shared" si="0"/>
        <v>0</v>
      </c>
      <c r="L10" s="99">
        <f t="shared" si="1"/>
        <v>0</v>
      </c>
    </row>
    <row r="11" spans="1:12" ht="26.25" customHeight="1" x14ac:dyDescent="0.25">
      <c r="A11" s="17" t="str">
        <f>'2024 Calculator'!D11</f>
        <v>Savory Cheddar</v>
      </c>
      <c r="B11" s="114">
        <f>'2024 Calculator'!E11</f>
        <v>20</v>
      </c>
      <c r="C11" s="18"/>
      <c r="D11" s="19"/>
      <c r="E11" s="19"/>
      <c r="F11" s="19"/>
      <c r="G11" s="148"/>
      <c r="H11" s="18">
        <f t="shared" si="2"/>
        <v>0</v>
      </c>
      <c r="I11" s="19"/>
      <c r="J11" s="19"/>
      <c r="K11" s="38">
        <f t="shared" si="0"/>
        <v>0</v>
      </c>
      <c r="L11" s="99">
        <f t="shared" si="1"/>
        <v>0</v>
      </c>
    </row>
    <row r="12" spans="1:12" ht="26.25" customHeight="1" x14ac:dyDescent="0.25">
      <c r="A12" s="17" t="str">
        <f>'2024 Calculator'!D12</f>
        <v>Popping Corn</v>
      </c>
      <c r="B12" s="114">
        <f>'2024 Calculator'!E12</f>
        <v>17</v>
      </c>
      <c r="C12" s="18"/>
      <c r="D12" s="19"/>
      <c r="E12" s="19"/>
      <c r="F12" s="19"/>
      <c r="G12" s="148"/>
      <c r="H12" s="18">
        <f t="shared" si="2"/>
        <v>0</v>
      </c>
      <c r="I12" s="19"/>
      <c r="J12" s="19"/>
      <c r="K12" s="38">
        <f t="shared" si="0"/>
        <v>0</v>
      </c>
      <c r="L12" s="99">
        <f t="shared" si="1"/>
        <v>0</v>
      </c>
    </row>
    <row r="13" spans="1:12" ht="26.25" customHeight="1" x14ac:dyDescent="0.25">
      <c r="A13" s="17" t="str">
        <f>'2024 Calculator'!D13</f>
        <v>Caramel Corn</v>
      </c>
      <c r="B13" s="114">
        <f>'2024 Calculator'!E13</f>
        <v>12</v>
      </c>
      <c r="C13" s="18"/>
      <c r="D13" s="19"/>
      <c r="E13" s="19"/>
      <c r="F13" s="19"/>
      <c r="G13" s="148"/>
      <c r="H13" s="18">
        <f t="shared" si="2"/>
        <v>0</v>
      </c>
      <c r="I13" s="19"/>
      <c r="J13" s="19"/>
      <c r="K13" s="38">
        <f t="shared" si="0"/>
        <v>0</v>
      </c>
      <c r="L13" s="99">
        <f t="shared" si="1"/>
        <v>0</v>
      </c>
    </row>
    <row r="14" spans="1:12" ht="26.25" customHeight="1" x14ac:dyDescent="0.25">
      <c r="A14" s="17" t="str">
        <f>'2024 Calculator'!D14</f>
        <v>Salted Caramel Ceddar Mix</v>
      </c>
      <c r="B14" s="114">
        <f>'2024 Calculator'!E14</f>
        <v>17</v>
      </c>
      <c r="C14" s="18"/>
      <c r="D14" s="19"/>
      <c r="E14" s="19"/>
      <c r="F14" s="19"/>
      <c r="G14" s="148"/>
      <c r="H14" s="18">
        <f t="shared" si="2"/>
        <v>0</v>
      </c>
      <c r="I14" s="19"/>
      <c r="J14" s="19"/>
      <c r="K14" s="38">
        <f t="shared" si="0"/>
        <v>0</v>
      </c>
      <c r="L14" s="99">
        <f t="shared" si="1"/>
        <v>0</v>
      </c>
    </row>
    <row r="15" spans="1:12" ht="26.25" customHeight="1" x14ac:dyDescent="0.25">
      <c r="A15" s="17"/>
      <c r="B15" s="114"/>
      <c r="C15" s="18"/>
      <c r="D15" s="19"/>
      <c r="E15" s="19"/>
      <c r="F15" s="19"/>
      <c r="G15" s="148"/>
      <c r="H15" s="18">
        <f t="shared" si="2"/>
        <v>0</v>
      </c>
      <c r="I15" s="19"/>
      <c r="J15" s="19"/>
      <c r="K15" s="38">
        <f t="shared" si="0"/>
        <v>0</v>
      </c>
      <c r="L15" s="99">
        <f t="shared" si="1"/>
        <v>0</v>
      </c>
    </row>
    <row r="16" spans="1:12" ht="26.25" customHeight="1" x14ac:dyDescent="0.25">
      <c r="A16" s="17"/>
      <c r="B16" s="114"/>
      <c r="C16" s="18"/>
      <c r="D16" s="19"/>
      <c r="E16" s="19"/>
      <c r="F16" s="19"/>
      <c r="G16" s="148"/>
      <c r="H16" s="18">
        <f t="shared" si="2"/>
        <v>0</v>
      </c>
      <c r="I16" s="19"/>
      <c r="J16" s="19"/>
      <c r="K16" s="38">
        <f t="shared" si="0"/>
        <v>0</v>
      </c>
      <c r="L16" s="99">
        <f t="shared" si="1"/>
        <v>0</v>
      </c>
    </row>
    <row r="17" spans="1:12" ht="26.25" customHeight="1" x14ac:dyDescent="0.25">
      <c r="A17" s="17"/>
      <c r="B17" s="114"/>
      <c r="C17" s="18"/>
      <c r="D17" s="19"/>
      <c r="E17" s="19"/>
      <c r="F17" s="19"/>
      <c r="G17" s="148"/>
      <c r="H17" s="18">
        <f t="shared" si="2"/>
        <v>0</v>
      </c>
      <c r="I17" s="19"/>
      <c r="J17" s="19"/>
      <c r="K17" s="38">
        <f t="shared" si="0"/>
        <v>0</v>
      </c>
      <c r="L17" s="99">
        <f t="shared" si="1"/>
        <v>0</v>
      </c>
    </row>
    <row r="18" spans="1:12" ht="26.25" customHeight="1" x14ac:dyDescent="0.25">
      <c r="A18" s="17"/>
      <c r="B18" s="114"/>
      <c r="C18" s="18"/>
      <c r="D18" s="19"/>
      <c r="E18" s="19"/>
      <c r="F18" s="19"/>
      <c r="G18" s="148"/>
      <c r="H18" s="18"/>
      <c r="I18" s="19"/>
      <c r="J18" s="19"/>
      <c r="K18" s="38">
        <f>H18-I18+J18</f>
        <v>0</v>
      </c>
      <c r="L18" s="99">
        <f>SUM(B18*K18)</f>
        <v>0</v>
      </c>
    </row>
    <row r="19" spans="1:12" ht="26.25" customHeight="1" x14ac:dyDescent="0.25">
      <c r="A19" s="17"/>
      <c r="B19" s="114"/>
      <c r="C19" s="18"/>
      <c r="D19" s="19"/>
      <c r="E19" s="19"/>
      <c r="F19" s="19"/>
      <c r="G19" s="148"/>
      <c r="H19" s="18"/>
      <c r="I19" s="19"/>
      <c r="J19" s="19"/>
      <c r="K19" s="38">
        <f>H19-I19+J19</f>
        <v>0</v>
      </c>
      <c r="L19" s="99">
        <f>SUM(B19*K19)</f>
        <v>0</v>
      </c>
    </row>
    <row r="20" spans="1:12" ht="30" customHeight="1" x14ac:dyDescent="0.25">
      <c r="A20" s="169" t="s">
        <v>163</v>
      </c>
      <c r="B20" s="316"/>
      <c r="C20" s="316"/>
      <c r="D20" s="316"/>
      <c r="E20" s="316"/>
      <c r="F20" s="316"/>
      <c r="G20" s="316"/>
      <c r="H20" s="63"/>
      <c r="I20" s="63" t="s">
        <v>44</v>
      </c>
      <c r="J20" s="64"/>
      <c r="K20" s="55" t="s">
        <v>7</v>
      </c>
      <c r="L20" s="144">
        <f>SUM(L3:L19)</f>
        <v>0</v>
      </c>
    </row>
    <row r="21" spans="1:12" ht="24.95" customHeight="1" x14ac:dyDescent="0.25">
      <c r="A21" s="123" t="s">
        <v>4</v>
      </c>
      <c r="B21" s="323"/>
      <c r="C21" s="323"/>
      <c r="D21" s="323"/>
      <c r="E21" s="323"/>
      <c r="F21" s="323"/>
      <c r="G21" s="323"/>
      <c r="H21"/>
      <c r="K21" s="34" t="s">
        <v>94</v>
      </c>
      <c r="L21" s="32"/>
    </row>
    <row r="22" spans="1:12" ht="24.95" customHeight="1" x14ac:dyDescent="0.25">
      <c r="A22" s="54" t="s">
        <v>6</v>
      </c>
      <c r="B22" s="3"/>
      <c r="C22" s="53"/>
      <c r="D22" s="53"/>
      <c r="E22" s="53"/>
      <c r="F22" s="53"/>
      <c r="G22"/>
      <c r="I22" s="1"/>
      <c r="J22" s="1"/>
      <c r="K22" s="34" t="s">
        <v>70</v>
      </c>
      <c r="L22" s="155"/>
    </row>
    <row r="23" spans="1:12" ht="24.95" customHeight="1" x14ac:dyDescent="0.2">
      <c r="A23" s="11"/>
      <c r="B23" s="319"/>
      <c r="C23" s="319"/>
      <c r="D23" s="319"/>
      <c r="E23" s="319"/>
      <c r="F23" s="319"/>
      <c r="G23" s="319"/>
      <c r="H23" s="11"/>
      <c r="I23" s="1"/>
      <c r="J23" s="1"/>
      <c r="K23" s="34" t="s">
        <v>18</v>
      </c>
      <c r="L23" s="32">
        <f>J20+L20-L21-L22</f>
        <v>0</v>
      </c>
    </row>
    <row r="24" spans="1:12" ht="24.95" customHeight="1" x14ac:dyDescent="0.2">
      <c r="I24" s="321" t="s">
        <v>79</v>
      </c>
      <c r="J24" s="321"/>
      <c r="K24" s="321"/>
      <c r="L24" s="32">
        <f>(L20*0.34)+J20</f>
        <v>0</v>
      </c>
    </row>
    <row r="25" spans="1:12" ht="24.95" customHeight="1" x14ac:dyDescent="0.25">
      <c r="A25" s="138" t="s">
        <v>67</v>
      </c>
      <c r="B25" s="170" t="s">
        <v>101</v>
      </c>
      <c r="C25"/>
      <c r="D25"/>
      <c r="E25"/>
      <c r="F25"/>
      <c r="G25"/>
      <c r="H25"/>
    </row>
    <row r="26" spans="1:12" ht="24.95" customHeight="1" x14ac:dyDescent="0.25">
      <c r="A26" s="122"/>
      <c r="C26"/>
      <c r="D26"/>
      <c r="E26"/>
      <c r="F26"/>
      <c r="G26"/>
      <c r="H26"/>
    </row>
    <row r="27" spans="1:12" ht="24.95" customHeight="1" x14ac:dyDescent="0.25">
      <c r="A27" s="122"/>
      <c r="C27"/>
      <c r="D27"/>
      <c r="E27"/>
      <c r="F27"/>
      <c r="G27"/>
      <c r="H27"/>
    </row>
    <row r="28" spans="1:12" ht="24.95" customHeight="1" x14ac:dyDescent="0.25">
      <c r="A28" s="122"/>
      <c r="C28"/>
      <c r="D28"/>
      <c r="E28"/>
      <c r="F28"/>
      <c r="G28"/>
      <c r="H28"/>
    </row>
    <row r="29" spans="1:12" ht="24.95" customHeight="1" x14ac:dyDescent="0.25">
      <c r="A29" s="122"/>
      <c r="C29"/>
      <c r="D29"/>
      <c r="E29"/>
      <c r="F29"/>
      <c r="G29"/>
      <c r="H29"/>
    </row>
    <row r="30" spans="1:12" ht="24.95" customHeight="1" x14ac:dyDescent="0.25">
      <c r="A30" s="122" t="s">
        <v>102</v>
      </c>
      <c r="B30">
        <f>SUM(B26:B29)</f>
        <v>0</v>
      </c>
    </row>
    <row r="31" spans="1:12" ht="24.95" customHeight="1" x14ac:dyDescent="0.2"/>
  </sheetData>
  <mergeCells count="5">
    <mergeCell ref="A1:L1"/>
    <mergeCell ref="B20:G20"/>
    <mergeCell ref="B21:G21"/>
    <mergeCell ref="B23:G23"/>
    <mergeCell ref="I24:K24"/>
  </mergeCells>
  <printOptions horizontalCentered="1" verticalCentered="1"/>
  <pageMargins left="0" right="0" top="0.23" bottom="0.24" header="0.5" footer="0.5"/>
  <pageSetup scale="92" orientation="portrait" r:id="rId1"/>
  <headerFooter alignWithMargins="0"/>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Sheet38">
    <pageSetUpPr fitToPage="1"/>
  </sheetPr>
  <dimension ref="A1:L30"/>
  <sheetViews>
    <sheetView zoomScale="75" zoomScaleNormal="75" workbookViewId="0">
      <selection sqref="A1:L1"/>
    </sheetView>
  </sheetViews>
  <sheetFormatPr defaultRowHeight="14.25" x14ac:dyDescent="0.2"/>
  <cols>
    <col min="1" max="1" width="23.85546875" style="4" customWidth="1"/>
    <col min="2" max="2" width="8.140625" customWidth="1"/>
    <col min="3" max="8" width="7.28515625" style="1" customWidth="1"/>
    <col min="9" max="9" width="8.42578125" customWidth="1"/>
    <col min="10" max="10" width="8.5703125" bestFit="1" customWidth="1"/>
    <col min="12" max="12" width="14" customWidth="1"/>
  </cols>
  <sheetData>
    <row r="1" spans="1:12" ht="46.5" customHeight="1" x14ac:dyDescent="0.45">
      <c r="A1" s="315" t="s">
        <v>95</v>
      </c>
      <c r="B1" s="315"/>
      <c r="C1" s="315"/>
      <c r="D1" s="315"/>
      <c r="E1" s="315"/>
      <c r="F1" s="315"/>
      <c r="G1" s="315"/>
      <c r="H1" s="315"/>
      <c r="I1" s="315"/>
      <c r="J1" s="315"/>
      <c r="K1" s="315"/>
      <c r="L1" s="315"/>
    </row>
    <row r="2" spans="1:12" ht="47.25" x14ac:dyDescent="0.25">
      <c r="A2" s="13" t="s">
        <v>0</v>
      </c>
      <c r="B2" s="52" t="s">
        <v>1</v>
      </c>
      <c r="C2" s="9" t="s">
        <v>26</v>
      </c>
      <c r="D2" s="19" t="s">
        <v>17</v>
      </c>
      <c r="E2" s="19" t="s">
        <v>17</v>
      </c>
      <c r="F2" s="19" t="s">
        <v>17</v>
      </c>
      <c r="G2" s="148" t="s">
        <v>17</v>
      </c>
      <c r="H2" s="9" t="s">
        <v>27</v>
      </c>
      <c r="I2" s="8" t="s">
        <v>28</v>
      </c>
      <c r="J2" s="8" t="s">
        <v>24</v>
      </c>
      <c r="K2" s="37" t="s">
        <v>13</v>
      </c>
      <c r="L2" s="8" t="s">
        <v>2</v>
      </c>
    </row>
    <row r="3" spans="1:12" s="2" customFormat="1" ht="22.5" customHeight="1" x14ac:dyDescent="0.25">
      <c r="A3" s="17" t="str">
        <f>'2024 Calculator'!D3</f>
        <v>Hometown Hearos Donation</v>
      </c>
      <c r="B3" s="114">
        <f>'2024 Calculator'!E3</f>
        <v>30</v>
      </c>
      <c r="C3" s="18"/>
      <c r="D3" s="19"/>
      <c r="E3" s="19"/>
      <c r="F3" s="19"/>
      <c r="G3" s="148"/>
      <c r="H3" s="18">
        <f>SUM(C3:G3)</f>
        <v>0</v>
      </c>
      <c r="I3" s="19"/>
      <c r="J3" s="19"/>
      <c r="K3" s="38">
        <f t="shared" ref="K3:K17" si="0">H3-I3+J3</f>
        <v>0</v>
      </c>
      <c r="L3" s="99">
        <f t="shared" ref="L3:L17" si="1">SUM(B3*K3)</f>
        <v>0</v>
      </c>
    </row>
    <row r="4" spans="1:12" s="2" customFormat="1" ht="22.5" customHeight="1" x14ac:dyDescent="0.25">
      <c r="A4" s="17" t="str">
        <f>'2024 Calculator'!D4</f>
        <v>Hometown Hearos Donation</v>
      </c>
      <c r="B4" s="114">
        <f>'2024 Calculator'!E4</f>
        <v>5</v>
      </c>
      <c r="C4" s="18"/>
      <c r="D4" s="19"/>
      <c r="E4" s="19"/>
      <c r="F4" s="19"/>
      <c r="G4" s="148"/>
      <c r="H4" s="18">
        <f t="shared" ref="H4:H17" si="2">SUM(C4:G4)</f>
        <v>0</v>
      </c>
      <c r="I4" s="19"/>
      <c r="J4" s="19"/>
      <c r="K4" s="38">
        <f t="shared" si="0"/>
        <v>0</v>
      </c>
      <c r="L4" s="99">
        <f t="shared" si="1"/>
        <v>0</v>
      </c>
    </row>
    <row r="5" spans="1:12" ht="26.25" customHeight="1" x14ac:dyDescent="0.25">
      <c r="A5" s="17" t="str">
        <f>'2024 Calculator'!D5</f>
        <v>3-Pack Combo Box</v>
      </c>
      <c r="B5" s="114">
        <f>'2024 Calculator'!E5</f>
        <v>50</v>
      </c>
      <c r="C5" s="18"/>
      <c r="D5" s="19"/>
      <c r="E5" s="19"/>
      <c r="F5" s="19"/>
      <c r="G5" s="148"/>
      <c r="H5" s="18">
        <f t="shared" si="2"/>
        <v>0</v>
      </c>
      <c r="I5" s="19"/>
      <c r="J5" s="19"/>
      <c r="K5" s="38">
        <f t="shared" si="0"/>
        <v>0</v>
      </c>
      <c r="L5" s="99">
        <f t="shared" si="1"/>
        <v>0</v>
      </c>
    </row>
    <row r="6" spans="1:12" ht="26.25" customHeight="1" x14ac:dyDescent="0.25">
      <c r="A6" s="17" t="str">
        <f>'2024 Calculator'!D6</f>
        <v>White Chocolate Pretzels</v>
      </c>
      <c r="B6" s="114">
        <f>'2024 Calculator'!E6</f>
        <v>35</v>
      </c>
      <c r="C6" s="18"/>
      <c r="D6" s="19"/>
      <c r="E6" s="19"/>
      <c r="F6" s="19"/>
      <c r="G6" s="148"/>
      <c r="H6" s="18">
        <f t="shared" si="2"/>
        <v>0</v>
      </c>
      <c r="I6" s="19"/>
      <c r="J6" s="19"/>
      <c r="K6" s="38">
        <f t="shared" si="0"/>
        <v>0</v>
      </c>
      <c r="L6" s="99">
        <f t="shared" si="1"/>
        <v>0</v>
      </c>
    </row>
    <row r="7" spans="1:12" ht="26.25" customHeight="1" x14ac:dyDescent="0.25">
      <c r="A7" s="17" t="str">
        <f>'2024 Calculator'!D7</f>
        <v>Chocolate Drizzle Toffee</v>
      </c>
      <c r="B7" s="114">
        <f>'2024 Calculator'!E7</f>
        <v>35</v>
      </c>
      <c r="C7" s="18"/>
      <c r="D7" s="19"/>
      <c r="E7" s="19"/>
      <c r="F7" s="19"/>
      <c r="G7" s="148"/>
      <c r="H7" s="18">
        <f t="shared" si="2"/>
        <v>0</v>
      </c>
      <c r="I7" s="19"/>
      <c r="J7" s="19"/>
      <c r="K7" s="38">
        <f t="shared" si="0"/>
        <v>0</v>
      </c>
      <c r="L7" s="99">
        <f t="shared" si="1"/>
        <v>0</v>
      </c>
    </row>
    <row r="8" spans="1:12" ht="26.25" customHeight="1" x14ac:dyDescent="0.25">
      <c r="A8" s="17" t="str">
        <f>'2024 Calculator'!D8</f>
        <v>Micro Kettle</v>
      </c>
      <c r="B8" s="114">
        <f>'2024 Calculator'!E8</f>
        <v>25</v>
      </c>
      <c r="C8" s="18"/>
      <c r="D8" s="19"/>
      <c r="E8" s="19"/>
      <c r="F8" s="19"/>
      <c r="G8" s="148"/>
      <c r="H8" s="18">
        <f t="shared" si="2"/>
        <v>0</v>
      </c>
      <c r="I8" s="19"/>
      <c r="J8" s="19"/>
      <c r="K8" s="38">
        <f t="shared" si="0"/>
        <v>0</v>
      </c>
      <c r="L8" s="99">
        <f t="shared" si="1"/>
        <v>0</v>
      </c>
    </row>
    <row r="9" spans="1:12" ht="26.25" customHeight="1" x14ac:dyDescent="0.25">
      <c r="A9" s="17" t="str">
        <f>'2024 Calculator'!D9</f>
        <v>Micro Butter</v>
      </c>
      <c r="B9" s="114">
        <f>'2024 Calculator'!E9</f>
        <v>25</v>
      </c>
      <c r="C9" s="18"/>
      <c r="D9" s="19"/>
      <c r="E9" s="19"/>
      <c r="F9" s="19"/>
      <c r="G9" s="148"/>
      <c r="H9" s="18">
        <f t="shared" si="2"/>
        <v>0</v>
      </c>
      <c r="I9" s="19"/>
      <c r="J9" s="19"/>
      <c r="K9" s="38">
        <f t="shared" si="0"/>
        <v>0</v>
      </c>
      <c r="L9" s="99">
        <f t="shared" si="1"/>
        <v>0</v>
      </c>
    </row>
    <row r="10" spans="1:12" ht="26.25" customHeight="1" x14ac:dyDescent="0.25">
      <c r="A10" s="17" t="str">
        <f>'2024 Calculator'!D10</f>
        <v>Salted Caramel</v>
      </c>
      <c r="B10" s="114">
        <f>'2024 Calculator'!E10</f>
        <v>25</v>
      </c>
      <c r="C10" s="18"/>
      <c r="D10" s="19"/>
      <c r="E10" s="19"/>
      <c r="F10" s="19"/>
      <c r="G10" s="148"/>
      <c r="H10" s="18">
        <f t="shared" si="2"/>
        <v>0</v>
      </c>
      <c r="I10" s="19"/>
      <c r="J10" s="19"/>
      <c r="K10" s="38">
        <f t="shared" si="0"/>
        <v>0</v>
      </c>
      <c r="L10" s="99">
        <f t="shared" si="1"/>
        <v>0</v>
      </c>
    </row>
    <row r="11" spans="1:12" ht="26.25" customHeight="1" x14ac:dyDescent="0.25">
      <c r="A11" s="17" t="str">
        <f>'2024 Calculator'!D11</f>
        <v>Savory Cheddar</v>
      </c>
      <c r="B11" s="114">
        <f>'2024 Calculator'!E11</f>
        <v>20</v>
      </c>
      <c r="C11" s="18"/>
      <c r="D11" s="19"/>
      <c r="E11" s="19"/>
      <c r="F11" s="19"/>
      <c r="G11" s="148"/>
      <c r="H11" s="18">
        <f t="shared" si="2"/>
        <v>0</v>
      </c>
      <c r="I11" s="19"/>
      <c r="J11" s="19"/>
      <c r="K11" s="38">
        <f t="shared" si="0"/>
        <v>0</v>
      </c>
      <c r="L11" s="99">
        <f t="shared" si="1"/>
        <v>0</v>
      </c>
    </row>
    <row r="12" spans="1:12" ht="26.25" customHeight="1" x14ac:dyDescent="0.25">
      <c r="A12" s="17" t="str">
        <f>'2024 Calculator'!D12</f>
        <v>Popping Corn</v>
      </c>
      <c r="B12" s="114">
        <f>'2024 Calculator'!E12</f>
        <v>17</v>
      </c>
      <c r="C12" s="18"/>
      <c r="D12" s="19"/>
      <c r="E12" s="19"/>
      <c r="F12" s="19"/>
      <c r="G12" s="148"/>
      <c r="H12" s="18">
        <f t="shared" si="2"/>
        <v>0</v>
      </c>
      <c r="I12" s="19"/>
      <c r="J12" s="19"/>
      <c r="K12" s="38">
        <f t="shared" si="0"/>
        <v>0</v>
      </c>
      <c r="L12" s="99">
        <f t="shared" si="1"/>
        <v>0</v>
      </c>
    </row>
    <row r="13" spans="1:12" ht="26.25" customHeight="1" x14ac:dyDescent="0.25">
      <c r="A13" s="17" t="str">
        <f>'2024 Calculator'!D13</f>
        <v>Caramel Corn</v>
      </c>
      <c r="B13" s="114">
        <f>'2024 Calculator'!E13</f>
        <v>12</v>
      </c>
      <c r="C13" s="18"/>
      <c r="D13" s="19"/>
      <c r="E13" s="19"/>
      <c r="F13" s="19"/>
      <c r="G13" s="148"/>
      <c r="H13" s="18">
        <f t="shared" si="2"/>
        <v>0</v>
      </c>
      <c r="I13" s="19"/>
      <c r="J13" s="19"/>
      <c r="K13" s="38">
        <f t="shared" si="0"/>
        <v>0</v>
      </c>
      <c r="L13" s="99">
        <f t="shared" si="1"/>
        <v>0</v>
      </c>
    </row>
    <row r="14" spans="1:12" ht="26.25" customHeight="1" x14ac:dyDescent="0.25">
      <c r="A14" s="17" t="str">
        <f>'2024 Calculator'!D14</f>
        <v>Salted Caramel Ceddar Mix</v>
      </c>
      <c r="B14" s="114">
        <f>'2024 Calculator'!E14</f>
        <v>17</v>
      </c>
      <c r="C14" s="18"/>
      <c r="D14" s="19"/>
      <c r="E14" s="19"/>
      <c r="F14" s="19"/>
      <c r="G14" s="148"/>
      <c r="H14" s="18">
        <f t="shared" si="2"/>
        <v>0</v>
      </c>
      <c r="I14" s="19"/>
      <c r="J14" s="19"/>
      <c r="K14" s="38">
        <f t="shared" si="0"/>
        <v>0</v>
      </c>
      <c r="L14" s="99">
        <f t="shared" si="1"/>
        <v>0</v>
      </c>
    </row>
    <row r="15" spans="1:12" ht="26.25" customHeight="1" x14ac:dyDescent="0.25">
      <c r="A15" s="17"/>
      <c r="B15" s="114"/>
      <c r="C15" s="18"/>
      <c r="D15" s="19"/>
      <c r="E15" s="19"/>
      <c r="F15" s="19"/>
      <c r="G15" s="148"/>
      <c r="H15" s="18">
        <f t="shared" si="2"/>
        <v>0</v>
      </c>
      <c r="I15" s="19"/>
      <c r="J15" s="19"/>
      <c r="K15" s="38">
        <f t="shared" si="0"/>
        <v>0</v>
      </c>
      <c r="L15" s="99">
        <f t="shared" si="1"/>
        <v>0</v>
      </c>
    </row>
    <row r="16" spans="1:12" ht="26.25" customHeight="1" x14ac:dyDescent="0.25">
      <c r="A16" s="17"/>
      <c r="B16" s="114"/>
      <c r="C16" s="18"/>
      <c r="D16" s="19"/>
      <c r="E16" s="19"/>
      <c r="F16" s="19"/>
      <c r="G16" s="148"/>
      <c r="H16" s="18">
        <f t="shared" si="2"/>
        <v>0</v>
      </c>
      <c r="I16" s="19"/>
      <c r="J16" s="19"/>
      <c r="K16" s="38">
        <f t="shared" si="0"/>
        <v>0</v>
      </c>
      <c r="L16" s="99">
        <f t="shared" si="1"/>
        <v>0</v>
      </c>
    </row>
    <row r="17" spans="1:12" ht="26.25" customHeight="1" x14ac:dyDescent="0.25">
      <c r="A17" s="17"/>
      <c r="B17" s="114"/>
      <c r="C17" s="18"/>
      <c r="D17" s="19"/>
      <c r="E17" s="19"/>
      <c r="F17" s="19"/>
      <c r="G17" s="148"/>
      <c r="H17" s="18">
        <f t="shared" si="2"/>
        <v>0</v>
      </c>
      <c r="I17" s="19"/>
      <c r="J17" s="19"/>
      <c r="K17" s="38">
        <f t="shared" si="0"/>
        <v>0</v>
      </c>
      <c r="L17" s="99">
        <f t="shared" si="1"/>
        <v>0</v>
      </c>
    </row>
    <row r="18" spans="1:12" ht="26.25" customHeight="1" x14ac:dyDescent="0.25">
      <c r="A18" s="17"/>
      <c r="B18" s="114"/>
      <c r="C18" s="18"/>
      <c r="D18" s="19"/>
      <c r="E18" s="19"/>
      <c r="F18" s="19"/>
      <c r="G18" s="148"/>
      <c r="H18" s="18"/>
      <c r="I18" s="19"/>
      <c r="J18" s="19"/>
      <c r="K18" s="38">
        <f>H18-I18+J18</f>
        <v>0</v>
      </c>
      <c r="L18" s="99">
        <f>SUM(B18*K18)</f>
        <v>0</v>
      </c>
    </row>
    <row r="19" spans="1:12" ht="26.25" customHeight="1" x14ac:dyDescent="0.25">
      <c r="A19" s="17"/>
      <c r="B19" s="114"/>
      <c r="C19" s="18"/>
      <c r="D19" s="19"/>
      <c r="E19" s="19"/>
      <c r="F19" s="19"/>
      <c r="G19" s="148"/>
      <c r="H19" s="18"/>
      <c r="I19" s="19"/>
      <c r="J19" s="19"/>
      <c r="K19" s="38">
        <f>H19-I19+J19</f>
        <v>0</v>
      </c>
      <c r="L19" s="99">
        <f>SUM(B19*K19)</f>
        <v>0</v>
      </c>
    </row>
    <row r="20" spans="1:12" ht="30" customHeight="1" x14ac:dyDescent="0.25">
      <c r="A20" s="169" t="s">
        <v>163</v>
      </c>
      <c r="B20" s="316"/>
      <c r="C20" s="316"/>
      <c r="D20" s="316"/>
      <c r="E20" s="316"/>
      <c r="F20" s="316"/>
      <c r="G20" s="316"/>
      <c r="H20" s="63"/>
      <c r="I20" s="63" t="s">
        <v>44</v>
      </c>
      <c r="J20" s="64"/>
      <c r="K20" s="55" t="s">
        <v>7</v>
      </c>
      <c r="L20" s="144">
        <f>SUM(L3:L19)</f>
        <v>0</v>
      </c>
    </row>
    <row r="21" spans="1:12" ht="24.95" customHeight="1" x14ac:dyDescent="0.25">
      <c r="A21" s="123" t="s">
        <v>4</v>
      </c>
      <c r="B21" s="323"/>
      <c r="C21" s="323"/>
      <c r="D21" s="323"/>
      <c r="E21" s="323"/>
      <c r="F21" s="323"/>
      <c r="G21" s="323"/>
      <c r="H21"/>
      <c r="K21" s="34" t="s">
        <v>94</v>
      </c>
      <c r="L21" s="32"/>
    </row>
    <row r="22" spans="1:12" ht="24.95" customHeight="1" x14ac:dyDescent="0.25">
      <c r="A22" s="54" t="s">
        <v>6</v>
      </c>
      <c r="B22" s="3"/>
      <c r="C22" s="53"/>
      <c r="D22" s="53"/>
      <c r="E22" s="53"/>
      <c r="F22" s="53"/>
      <c r="G22"/>
      <c r="I22" s="1"/>
      <c r="J22" s="1"/>
      <c r="K22" s="34" t="s">
        <v>70</v>
      </c>
      <c r="L22" s="155"/>
    </row>
    <row r="23" spans="1:12" ht="24.95" customHeight="1" x14ac:dyDescent="0.2">
      <c r="A23" s="11"/>
      <c r="B23" s="319"/>
      <c r="C23" s="319"/>
      <c r="D23" s="319"/>
      <c r="E23" s="319"/>
      <c r="F23" s="319"/>
      <c r="G23" s="319"/>
      <c r="H23" s="11"/>
      <c r="I23" s="1"/>
      <c r="J23" s="1"/>
      <c r="K23" s="34" t="s">
        <v>18</v>
      </c>
      <c r="L23" s="32">
        <f>J20+L20-L21-L22</f>
        <v>0</v>
      </c>
    </row>
    <row r="24" spans="1:12" ht="24.95" customHeight="1" x14ac:dyDescent="0.2">
      <c r="I24" s="321" t="s">
        <v>79</v>
      </c>
      <c r="J24" s="321"/>
      <c r="K24" s="321"/>
      <c r="L24" s="32">
        <f>(L20*0.34)+J20</f>
        <v>0</v>
      </c>
    </row>
    <row r="25" spans="1:12" ht="24.95" customHeight="1" x14ac:dyDescent="0.25">
      <c r="A25" s="138" t="s">
        <v>67</v>
      </c>
      <c r="B25" s="170" t="s">
        <v>101</v>
      </c>
      <c r="C25"/>
      <c r="D25"/>
      <c r="E25"/>
      <c r="F25"/>
      <c r="G25"/>
      <c r="H25"/>
    </row>
    <row r="26" spans="1:12" ht="24.95" customHeight="1" x14ac:dyDescent="0.25">
      <c r="A26" s="122"/>
      <c r="C26"/>
      <c r="D26"/>
      <c r="E26"/>
      <c r="F26"/>
      <c r="G26"/>
      <c r="H26"/>
    </row>
    <row r="27" spans="1:12" ht="24.95" customHeight="1" x14ac:dyDescent="0.25">
      <c r="A27" s="122"/>
      <c r="C27"/>
      <c r="D27"/>
      <c r="E27"/>
      <c r="F27"/>
      <c r="G27"/>
      <c r="H27"/>
    </row>
    <row r="28" spans="1:12" ht="24.95" customHeight="1" x14ac:dyDescent="0.25">
      <c r="A28" s="122"/>
      <c r="C28"/>
      <c r="D28"/>
      <c r="E28"/>
      <c r="F28"/>
      <c r="G28"/>
      <c r="H28"/>
    </row>
    <row r="29" spans="1:12" ht="24.95" customHeight="1" x14ac:dyDescent="0.25">
      <c r="A29" s="122"/>
      <c r="C29"/>
      <c r="D29"/>
      <c r="E29"/>
      <c r="F29"/>
      <c r="G29"/>
      <c r="H29"/>
    </row>
    <row r="30" spans="1:12" ht="24.95" customHeight="1" x14ac:dyDescent="0.25">
      <c r="A30" s="122" t="s">
        <v>102</v>
      </c>
      <c r="B30">
        <f>SUM(B26:B29)</f>
        <v>0</v>
      </c>
    </row>
  </sheetData>
  <mergeCells count="5">
    <mergeCell ref="A1:L1"/>
    <mergeCell ref="B20:G20"/>
    <mergeCell ref="B21:G21"/>
    <mergeCell ref="B23:G23"/>
    <mergeCell ref="I24:K24"/>
  </mergeCells>
  <printOptions horizontalCentered="1" verticalCentered="1"/>
  <pageMargins left="0" right="0" top="0.23" bottom="0.24" header="0.5" footer="0.5"/>
  <pageSetup scale="92" orientation="portrait" r:id="rId1"/>
  <headerFooter alignWithMargins="0"/>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Sheet39">
    <pageSetUpPr fitToPage="1"/>
  </sheetPr>
  <dimension ref="A1:L30"/>
  <sheetViews>
    <sheetView zoomScale="75" zoomScaleNormal="75" workbookViewId="0">
      <selection sqref="A1:L1"/>
    </sheetView>
  </sheetViews>
  <sheetFormatPr defaultRowHeight="14.25" x14ac:dyDescent="0.2"/>
  <cols>
    <col min="1" max="1" width="23.85546875" style="4" customWidth="1"/>
    <col min="2" max="2" width="8.140625" customWidth="1"/>
    <col min="3" max="8" width="7.28515625" style="1" customWidth="1"/>
    <col min="9" max="9" width="8.42578125" customWidth="1"/>
    <col min="10" max="10" width="8.5703125" bestFit="1" customWidth="1"/>
    <col min="12" max="12" width="14" customWidth="1"/>
  </cols>
  <sheetData>
    <row r="1" spans="1:12" ht="46.5" customHeight="1" x14ac:dyDescent="0.45">
      <c r="A1" s="315" t="s">
        <v>95</v>
      </c>
      <c r="B1" s="315"/>
      <c r="C1" s="315"/>
      <c r="D1" s="315"/>
      <c r="E1" s="315"/>
      <c r="F1" s="315"/>
      <c r="G1" s="315"/>
      <c r="H1" s="315"/>
      <c r="I1" s="315"/>
      <c r="J1" s="315"/>
      <c r="K1" s="315"/>
      <c r="L1" s="315"/>
    </row>
    <row r="2" spans="1:12" ht="47.25" x14ac:dyDescent="0.25">
      <c r="A2" s="13" t="s">
        <v>0</v>
      </c>
      <c r="B2" s="52" t="s">
        <v>1</v>
      </c>
      <c r="C2" s="9" t="s">
        <v>26</v>
      </c>
      <c r="D2" s="19" t="s">
        <v>17</v>
      </c>
      <c r="E2" s="19" t="s">
        <v>17</v>
      </c>
      <c r="F2" s="19" t="s">
        <v>17</v>
      </c>
      <c r="G2" s="148" t="s">
        <v>17</v>
      </c>
      <c r="H2" s="9" t="s">
        <v>27</v>
      </c>
      <c r="I2" s="8" t="s">
        <v>28</v>
      </c>
      <c r="J2" s="8" t="s">
        <v>24</v>
      </c>
      <c r="K2" s="37" t="s">
        <v>13</v>
      </c>
      <c r="L2" s="8" t="s">
        <v>2</v>
      </c>
    </row>
    <row r="3" spans="1:12" s="2" customFormat="1" ht="22.5" customHeight="1" x14ac:dyDescent="0.25">
      <c r="A3" s="17" t="str">
        <f>'2024 Calculator'!D3</f>
        <v>Hometown Hearos Donation</v>
      </c>
      <c r="B3" s="114">
        <f>'2024 Calculator'!E3</f>
        <v>30</v>
      </c>
      <c r="C3" s="18"/>
      <c r="D3" s="19"/>
      <c r="E3" s="19"/>
      <c r="F3" s="19"/>
      <c r="G3" s="148"/>
      <c r="H3" s="18">
        <f>SUM(C3:G3)</f>
        <v>0</v>
      </c>
      <c r="I3" s="19"/>
      <c r="J3" s="19"/>
      <c r="K3" s="38">
        <f t="shared" ref="K3:K17" si="0">H3-I3+J3</f>
        <v>0</v>
      </c>
      <c r="L3" s="99">
        <f t="shared" ref="L3:L17" si="1">SUM(B3*K3)</f>
        <v>0</v>
      </c>
    </row>
    <row r="4" spans="1:12" s="2" customFormat="1" ht="22.5" customHeight="1" x14ac:dyDescent="0.25">
      <c r="A4" s="17" t="str">
        <f>'2024 Calculator'!D4</f>
        <v>Hometown Hearos Donation</v>
      </c>
      <c r="B4" s="114">
        <f>'2024 Calculator'!E4</f>
        <v>5</v>
      </c>
      <c r="C4" s="18"/>
      <c r="D4" s="19"/>
      <c r="E4" s="19"/>
      <c r="F4" s="19"/>
      <c r="G4" s="148"/>
      <c r="H4" s="18">
        <f t="shared" ref="H4:H17" si="2">SUM(C4:G4)</f>
        <v>0</v>
      </c>
      <c r="I4" s="19"/>
      <c r="J4" s="19"/>
      <c r="K4" s="38">
        <f t="shared" si="0"/>
        <v>0</v>
      </c>
      <c r="L4" s="99">
        <f t="shared" si="1"/>
        <v>0</v>
      </c>
    </row>
    <row r="5" spans="1:12" ht="26.25" customHeight="1" x14ac:dyDescent="0.25">
      <c r="A5" s="17" t="str">
        <f>'2024 Calculator'!D5</f>
        <v>3-Pack Combo Box</v>
      </c>
      <c r="B5" s="114">
        <f>'2024 Calculator'!E5</f>
        <v>50</v>
      </c>
      <c r="C5" s="18"/>
      <c r="D5" s="19"/>
      <c r="E5" s="19"/>
      <c r="F5" s="19"/>
      <c r="G5" s="148"/>
      <c r="H5" s="18">
        <f t="shared" si="2"/>
        <v>0</v>
      </c>
      <c r="I5" s="19"/>
      <c r="J5" s="19"/>
      <c r="K5" s="38">
        <f t="shared" si="0"/>
        <v>0</v>
      </c>
      <c r="L5" s="99">
        <f t="shared" si="1"/>
        <v>0</v>
      </c>
    </row>
    <row r="6" spans="1:12" ht="26.25" customHeight="1" x14ac:dyDescent="0.25">
      <c r="A6" s="17" t="str">
        <f>'2024 Calculator'!D6</f>
        <v>White Chocolate Pretzels</v>
      </c>
      <c r="B6" s="114">
        <f>'2024 Calculator'!E6</f>
        <v>35</v>
      </c>
      <c r="C6" s="18"/>
      <c r="D6" s="19"/>
      <c r="E6" s="19"/>
      <c r="F6" s="19"/>
      <c r="G6" s="148"/>
      <c r="H6" s="18">
        <f t="shared" si="2"/>
        <v>0</v>
      </c>
      <c r="I6" s="19"/>
      <c r="J6" s="19"/>
      <c r="K6" s="38">
        <f t="shared" si="0"/>
        <v>0</v>
      </c>
      <c r="L6" s="99">
        <f t="shared" si="1"/>
        <v>0</v>
      </c>
    </row>
    <row r="7" spans="1:12" ht="26.25" customHeight="1" x14ac:dyDescent="0.25">
      <c r="A7" s="17" t="str">
        <f>'2024 Calculator'!D7</f>
        <v>Chocolate Drizzle Toffee</v>
      </c>
      <c r="B7" s="114">
        <f>'2024 Calculator'!E7</f>
        <v>35</v>
      </c>
      <c r="C7" s="18"/>
      <c r="D7" s="19"/>
      <c r="E7" s="19"/>
      <c r="F7" s="19"/>
      <c r="G7" s="148"/>
      <c r="H7" s="18">
        <f t="shared" si="2"/>
        <v>0</v>
      </c>
      <c r="I7" s="19"/>
      <c r="J7" s="19"/>
      <c r="K7" s="38">
        <f t="shared" si="0"/>
        <v>0</v>
      </c>
      <c r="L7" s="99">
        <f t="shared" si="1"/>
        <v>0</v>
      </c>
    </row>
    <row r="8" spans="1:12" ht="26.25" customHeight="1" x14ac:dyDescent="0.25">
      <c r="A8" s="17" t="str">
        <f>'2024 Calculator'!D8</f>
        <v>Micro Kettle</v>
      </c>
      <c r="B8" s="114">
        <f>'2024 Calculator'!E8</f>
        <v>25</v>
      </c>
      <c r="C8" s="18"/>
      <c r="D8" s="19"/>
      <c r="E8" s="19"/>
      <c r="F8" s="19"/>
      <c r="G8" s="148"/>
      <c r="H8" s="18">
        <f t="shared" si="2"/>
        <v>0</v>
      </c>
      <c r="I8" s="19"/>
      <c r="J8" s="19"/>
      <c r="K8" s="38">
        <f t="shared" si="0"/>
        <v>0</v>
      </c>
      <c r="L8" s="99">
        <f t="shared" si="1"/>
        <v>0</v>
      </c>
    </row>
    <row r="9" spans="1:12" ht="26.25" customHeight="1" x14ac:dyDescent="0.25">
      <c r="A9" s="17" t="str">
        <f>'2024 Calculator'!D9</f>
        <v>Micro Butter</v>
      </c>
      <c r="B9" s="114">
        <f>'2024 Calculator'!E9</f>
        <v>25</v>
      </c>
      <c r="C9" s="18"/>
      <c r="D9" s="19"/>
      <c r="E9" s="19"/>
      <c r="F9" s="19"/>
      <c r="G9" s="148"/>
      <c r="H9" s="18">
        <f t="shared" si="2"/>
        <v>0</v>
      </c>
      <c r="I9" s="19"/>
      <c r="J9" s="19"/>
      <c r="K9" s="38">
        <f t="shared" si="0"/>
        <v>0</v>
      </c>
      <c r="L9" s="99">
        <f t="shared" si="1"/>
        <v>0</v>
      </c>
    </row>
    <row r="10" spans="1:12" ht="26.25" customHeight="1" x14ac:dyDescent="0.25">
      <c r="A10" s="17" t="str">
        <f>'2024 Calculator'!D10</f>
        <v>Salted Caramel</v>
      </c>
      <c r="B10" s="114">
        <f>'2024 Calculator'!E10</f>
        <v>25</v>
      </c>
      <c r="C10" s="18"/>
      <c r="D10" s="19"/>
      <c r="E10" s="19"/>
      <c r="F10" s="19"/>
      <c r="G10" s="148"/>
      <c r="H10" s="18">
        <f t="shared" si="2"/>
        <v>0</v>
      </c>
      <c r="I10" s="19"/>
      <c r="J10" s="19"/>
      <c r="K10" s="38">
        <f t="shared" si="0"/>
        <v>0</v>
      </c>
      <c r="L10" s="99">
        <f t="shared" si="1"/>
        <v>0</v>
      </c>
    </row>
    <row r="11" spans="1:12" ht="26.25" customHeight="1" x14ac:dyDescent="0.25">
      <c r="A11" s="17" t="str">
        <f>'2024 Calculator'!D11</f>
        <v>Savory Cheddar</v>
      </c>
      <c r="B11" s="114">
        <f>'2024 Calculator'!E11</f>
        <v>20</v>
      </c>
      <c r="C11" s="18"/>
      <c r="D11" s="19"/>
      <c r="E11" s="19"/>
      <c r="F11" s="19"/>
      <c r="G11" s="148"/>
      <c r="H11" s="18">
        <f t="shared" si="2"/>
        <v>0</v>
      </c>
      <c r="I11" s="19"/>
      <c r="J11" s="19"/>
      <c r="K11" s="38">
        <f t="shared" si="0"/>
        <v>0</v>
      </c>
      <c r="L11" s="99">
        <f t="shared" si="1"/>
        <v>0</v>
      </c>
    </row>
    <row r="12" spans="1:12" ht="26.25" customHeight="1" x14ac:dyDescent="0.25">
      <c r="A12" s="17" t="str">
        <f>'2024 Calculator'!D12</f>
        <v>Popping Corn</v>
      </c>
      <c r="B12" s="114">
        <f>'2024 Calculator'!E12</f>
        <v>17</v>
      </c>
      <c r="C12" s="18"/>
      <c r="D12" s="19"/>
      <c r="E12" s="19"/>
      <c r="F12" s="19"/>
      <c r="G12" s="148"/>
      <c r="H12" s="18">
        <f t="shared" si="2"/>
        <v>0</v>
      </c>
      <c r="I12" s="19"/>
      <c r="J12" s="19"/>
      <c r="K12" s="38">
        <f t="shared" si="0"/>
        <v>0</v>
      </c>
      <c r="L12" s="99">
        <f t="shared" si="1"/>
        <v>0</v>
      </c>
    </row>
    <row r="13" spans="1:12" ht="26.25" customHeight="1" x14ac:dyDescent="0.25">
      <c r="A13" s="17" t="str">
        <f>'2024 Calculator'!D13</f>
        <v>Caramel Corn</v>
      </c>
      <c r="B13" s="114">
        <f>'2024 Calculator'!E13</f>
        <v>12</v>
      </c>
      <c r="C13" s="18"/>
      <c r="D13" s="19"/>
      <c r="E13" s="19"/>
      <c r="F13" s="19"/>
      <c r="G13" s="148"/>
      <c r="H13" s="18">
        <f t="shared" si="2"/>
        <v>0</v>
      </c>
      <c r="I13" s="19"/>
      <c r="J13" s="19"/>
      <c r="K13" s="38">
        <f t="shared" si="0"/>
        <v>0</v>
      </c>
      <c r="L13" s="99">
        <f t="shared" si="1"/>
        <v>0</v>
      </c>
    </row>
    <row r="14" spans="1:12" ht="26.25" customHeight="1" x14ac:dyDescent="0.25">
      <c r="A14" s="17" t="str">
        <f>'2024 Calculator'!D14</f>
        <v>Salted Caramel Ceddar Mix</v>
      </c>
      <c r="B14" s="114">
        <f>'2024 Calculator'!E14</f>
        <v>17</v>
      </c>
      <c r="C14" s="18"/>
      <c r="D14" s="19"/>
      <c r="E14" s="19"/>
      <c r="F14" s="19"/>
      <c r="G14" s="148"/>
      <c r="H14" s="18">
        <f t="shared" si="2"/>
        <v>0</v>
      </c>
      <c r="I14" s="19"/>
      <c r="J14" s="19"/>
      <c r="K14" s="38">
        <f t="shared" si="0"/>
        <v>0</v>
      </c>
      <c r="L14" s="99">
        <f t="shared" si="1"/>
        <v>0</v>
      </c>
    </row>
    <row r="15" spans="1:12" ht="26.25" customHeight="1" x14ac:dyDescent="0.25">
      <c r="A15" s="17"/>
      <c r="B15" s="114"/>
      <c r="C15" s="18"/>
      <c r="D15" s="19"/>
      <c r="E15" s="19"/>
      <c r="F15" s="19"/>
      <c r="G15" s="148"/>
      <c r="H15" s="18">
        <f t="shared" si="2"/>
        <v>0</v>
      </c>
      <c r="I15" s="19"/>
      <c r="J15" s="19"/>
      <c r="K15" s="38">
        <f t="shared" si="0"/>
        <v>0</v>
      </c>
      <c r="L15" s="99">
        <f t="shared" si="1"/>
        <v>0</v>
      </c>
    </row>
    <row r="16" spans="1:12" ht="26.25" customHeight="1" x14ac:dyDescent="0.25">
      <c r="A16" s="17"/>
      <c r="B16" s="114"/>
      <c r="C16" s="18"/>
      <c r="D16" s="19"/>
      <c r="E16" s="19"/>
      <c r="F16" s="19"/>
      <c r="G16" s="148"/>
      <c r="H16" s="18">
        <f t="shared" si="2"/>
        <v>0</v>
      </c>
      <c r="I16" s="19"/>
      <c r="J16" s="19"/>
      <c r="K16" s="38">
        <f t="shared" si="0"/>
        <v>0</v>
      </c>
      <c r="L16" s="99">
        <f t="shared" si="1"/>
        <v>0</v>
      </c>
    </row>
    <row r="17" spans="1:12" ht="26.25" customHeight="1" x14ac:dyDescent="0.25">
      <c r="A17" s="17"/>
      <c r="B17" s="114"/>
      <c r="C17" s="18"/>
      <c r="D17" s="19"/>
      <c r="E17" s="19"/>
      <c r="F17" s="19"/>
      <c r="G17" s="148"/>
      <c r="H17" s="18">
        <f t="shared" si="2"/>
        <v>0</v>
      </c>
      <c r="I17" s="19"/>
      <c r="J17" s="19"/>
      <c r="K17" s="38">
        <f t="shared" si="0"/>
        <v>0</v>
      </c>
      <c r="L17" s="99">
        <f t="shared" si="1"/>
        <v>0</v>
      </c>
    </row>
    <row r="18" spans="1:12" ht="26.25" customHeight="1" x14ac:dyDescent="0.25">
      <c r="A18" s="17"/>
      <c r="B18" s="114"/>
      <c r="C18" s="18"/>
      <c r="D18" s="19"/>
      <c r="E18" s="19"/>
      <c r="F18" s="19"/>
      <c r="G18" s="148"/>
      <c r="H18" s="18"/>
      <c r="I18" s="19"/>
      <c r="J18" s="19"/>
      <c r="K18" s="38">
        <f>H18-I18+J18</f>
        <v>0</v>
      </c>
      <c r="L18" s="99">
        <f>SUM(B18*K18)</f>
        <v>0</v>
      </c>
    </row>
    <row r="19" spans="1:12" ht="26.25" customHeight="1" x14ac:dyDescent="0.25">
      <c r="A19" s="17"/>
      <c r="B19" s="114"/>
      <c r="C19" s="18"/>
      <c r="D19" s="19"/>
      <c r="E19" s="19"/>
      <c r="F19" s="19"/>
      <c r="G19" s="148"/>
      <c r="H19" s="18"/>
      <c r="I19" s="19"/>
      <c r="J19" s="19"/>
      <c r="K19" s="38">
        <f>H19-I19+J19</f>
        <v>0</v>
      </c>
      <c r="L19" s="99">
        <f>SUM(B19*K19)</f>
        <v>0</v>
      </c>
    </row>
    <row r="20" spans="1:12" ht="30" customHeight="1" x14ac:dyDescent="0.25">
      <c r="A20" s="169" t="s">
        <v>163</v>
      </c>
      <c r="B20" s="316"/>
      <c r="C20" s="316"/>
      <c r="D20" s="316"/>
      <c r="E20" s="316"/>
      <c r="F20" s="316"/>
      <c r="G20" s="316"/>
      <c r="H20" s="63"/>
      <c r="I20" s="63" t="s">
        <v>44</v>
      </c>
      <c r="J20" s="64"/>
      <c r="K20" s="55" t="s">
        <v>7</v>
      </c>
      <c r="L20" s="144">
        <f>SUM(L3:L19)</f>
        <v>0</v>
      </c>
    </row>
    <row r="21" spans="1:12" ht="24.95" customHeight="1" x14ac:dyDescent="0.25">
      <c r="A21" s="123" t="s">
        <v>4</v>
      </c>
      <c r="B21" s="323"/>
      <c r="C21" s="323"/>
      <c r="D21" s="323"/>
      <c r="E21" s="323"/>
      <c r="F21" s="323"/>
      <c r="G21" s="323"/>
      <c r="H21"/>
      <c r="K21" s="34" t="s">
        <v>94</v>
      </c>
      <c r="L21" s="32"/>
    </row>
    <row r="22" spans="1:12" ht="24.95" customHeight="1" x14ac:dyDescent="0.25">
      <c r="A22" s="54" t="s">
        <v>6</v>
      </c>
      <c r="B22" s="3"/>
      <c r="C22" s="53"/>
      <c r="D22" s="53"/>
      <c r="E22" s="53"/>
      <c r="F22" s="53"/>
      <c r="G22"/>
      <c r="I22" s="1"/>
      <c r="J22" s="1"/>
      <c r="K22" s="34" t="s">
        <v>70</v>
      </c>
      <c r="L22" s="155"/>
    </row>
    <row r="23" spans="1:12" ht="24.95" customHeight="1" x14ac:dyDescent="0.2">
      <c r="A23" s="11"/>
      <c r="B23" s="319"/>
      <c r="C23" s="319"/>
      <c r="D23" s="319"/>
      <c r="E23" s="319"/>
      <c r="F23" s="319"/>
      <c r="G23" s="319"/>
      <c r="H23" s="11"/>
      <c r="I23" s="1"/>
      <c r="J23" s="1"/>
      <c r="K23" s="34" t="s">
        <v>18</v>
      </c>
      <c r="L23" s="32">
        <f>J20+L20-L21-L22</f>
        <v>0</v>
      </c>
    </row>
    <row r="24" spans="1:12" ht="24.95" customHeight="1" x14ac:dyDescent="0.2">
      <c r="I24" s="321" t="s">
        <v>79</v>
      </c>
      <c r="J24" s="321"/>
      <c r="K24" s="321"/>
      <c r="L24" s="32">
        <f>(L20*0.34)+J20</f>
        <v>0</v>
      </c>
    </row>
    <row r="25" spans="1:12" ht="24.95" customHeight="1" x14ac:dyDescent="0.25">
      <c r="A25" s="138" t="s">
        <v>67</v>
      </c>
      <c r="B25" s="170" t="s">
        <v>101</v>
      </c>
      <c r="C25"/>
      <c r="D25"/>
      <c r="E25"/>
      <c r="F25"/>
      <c r="G25"/>
      <c r="H25"/>
    </row>
    <row r="26" spans="1:12" ht="24.95" customHeight="1" x14ac:dyDescent="0.25">
      <c r="A26" s="122"/>
      <c r="C26"/>
      <c r="D26"/>
      <c r="E26"/>
      <c r="F26"/>
      <c r="G26"/>
      <c r="H26"/>
    </row>
    <row r="27" spans="1:12" ht="24.95" customHeight="1" x14ac:dyDescent="0.25">
      <c r="A27" s="122"/>
      <c r="C27"/>
      <c r="D27"/>
      <c r="E27"/>
      <c r="F27"/>
      <c r="G27"/>
      <c r="H27"/>
    </row>
    <row r="28" spans="1:12" ht="24.95" customHeight="1" x14ac:dyDescent="0.25">
      <c r="A28" s="122"/>
      <c r="C28"/>
      <c r="D28"/>
      <c r="E28"/>
      <c r="F28"/>
      <c r="G28"/>
      <c r="H28"/>
    </row>
    <row r="29" spans="1:12" ht="15" x14ac:dyDescent="0.25">
      <c r="A29" s="122"/>
      <c r="C29"/>
      <c r="D29"/>
      <c r="E29"/>
      <c r="F29"/>
      <c r="G29"/>
      <c r="H29"/>
    </row>
    <row r="30" spans="1:12" ht="15" x14ac:dyDescent="0.25">
      <c r="A30" s="122" t="s">
        <v>102</v>
      </c>
      <c r="B30">
        <f>SUM(B26:B29)</f>
        <v>0</v>
      </c>
    </row>
  </sheetData>
  <mergeCells count="5">
    <mergeCell ref="A1:L1"/>
    <mergeCell ref="B20:G20"/>
    <mergeCell ref="B21:G21"/>
    <mergeCell ref="B23:G23"/>
    <mergeCell ref="I24:K24"/>
  </mergeCells>
  <printOptions horizontalCentered="1" verticalCentered="1"/>
  <pageMargins left="0" right="0" top="0.23" bottom="0.24" header="0.5" footer="0.5"/>
  <pageSetup scale="92" orientation="portrait" r:id="rId1"/>
  <headerFooter alignWithMargins="0"/>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Sheet40">
    <pageSetUpPr fitToPage="1"/>
  </sheetPr>
  <dimension ref="A1:L30"/>
  <sheetViews>
    <sheetView zoomScale="75" zoomScaleNormal="75" workbookViewId="0">
      <selection sqref="A1:L1"/>
    </sheetView>
  </sheetViews>
  <sheetFormatPr defaultRowHeight="14.25" x14ac:dyDescent="0.2"/>
  <cols>
    <col min="1" max="1" width="23.85546875" style="4" customWidth="1"/>
    <col min="2" max="2" width="8.140625" customWidth="1"/>
    <col min="3" max="8" width="7.28515625" style="1" customWidth="1"/>
    <col min="9" max="9" width="8.42578125" customWidth="1"/>
    <col min="10" max="10" width="8.5703125" bestFit="1" customWidth="1"/>
    <col min="12" max="12" width="14" customWidth="1"/>
  </cols>
  <sheetData>
    <row r="1" spans="1:12" ht="46.5" customHeight="1" x14ac:dyDescent="0.45">
      <c r="A1" s="315" t="s">
        <v>95</v>
      </c>
      <c r="B1" s="315"/>
      <c r="C1" s="315"/>
      <c r="D1" s="315"/>
      <c r="E1" s="315"/>
      <c r="F1" s="315"/>
      <c r="G1" s="315"/>
      <c r="H1" s="315"/>
      <c r="I1" s="315"/>
      <c r="J1" s="315"/>
      <c r="K1" s="315"/>
      <c r="L1" s="315"/>
    </row>
    <row r="2" spans="1:12" ht="47.25" x14ac:dyDescent="0.25">
      <c r="A2" s="13" t="s">
        <v>0</v>
      </c>
      <c r="B2" s="52" t="s">
        <v>1</v>
      </c>
      <c r="C2" s="9" t="s">
        <v>26</v>
      </c>
      <c r="D2" s="19" t="s">
        <v>17</v>
      </c>
      <c r="E2" s="19" t="s">
        <v>17</v>
      </c>
      <c r="F2" s="19" t="s">
        <v>17</v>
      </c>
      <c r="G2" s="148" t="s">
        <v>17</v>
      </c>
      <c r="H2" s="9" t="s">
        <v>27</v>
      </c>
      <c r="I2" s="8" t="s">
        <v>28</v>
      </c>
      <c r="J2" s="8" t="s">
        <v>24</v>
      </c>
      <c r="K2" s="37" t="s">
        <v>13</v>
      </c>
      <c r="L2" s="8" t="s">
        <v>2</v>
      </c>
    </row>
    <row r="3" spans="1:12" s="2" customFormat="1" ht="22.5" customHeight="1" x14ac:dyDescent="0.25">
      <c r="A3" s="17" t="str">
        <f>'2024 Calculator'!D3</f>
        <v>Hometown Hearos Donation</v>
      </c>
      <c r="B3" s="114">
        <f>'2024 Calculator'!E3</f>
        <v>30</v>
      </c>
      <c r="C3" s="18"/>
      <c r="D3" s="19"/>
      <c r="E3" s="19"/>
      <c r="F3" s="19"/>
      <c r="G3" s="148"/>
      <c r="H3" s="18">
        <f>SUM(C3:G3)</f>
        <v>0</v>
      </c>
      <c r="I3" s="19"/>
      <c r="J3" s="19"/>
      <c r="K3" s="38">
        <f t="shared" ref="K3:K17" si="0">H3-I3+J3</f>
        <v>0</v>
      </c>
      <c r="L3" s="99">
        <f t="shared" ref="L3:L17" si="1">SUM(B3*K3)</f>
        <v>0</v>
      </c>
    </row>
    <row r="4" spans="1:12" s="2" customFormat="1" ht="22.5" customHeight="1" x14ac:dyDescent="0.25">
      <c r="A4" s="17" t="str">
        <f>'2024 Calculator'!D4</f>
        <v>Hometown Hearos Donation</v>
      </c>
      <c r="B4" s="114">
        <f>'2024 Calculator'!E4</f>
        <v>5</v>
      </c>
      <c r="C4" s="18"/>
      <c r="D4" s="19"/>
      <c r="E4" s="19"/>
      <c r="F4" s="19"/>
      <c r="G4" s="148"/>
      <c r="H4" s="18">
        <f t="shared" ref="H4:H17" si="2">SUM(C4:G4)</f>
        <v>0</v>
      </c>
      <c r="I4" s="19"/>
      <c r="J4" s="19"/>
      <c r="K4" s="38">
        <f t="shared" si="0"/>
        <v>0</v>
      </c>
      <c r="L4" s="99">
        <f t="shared" si="1"/>
        <v>0</v>
      </c>
    </row>
    <row r="5" spans="1:12" ht="26.25" customHeight="1" x14ac:dyDescent="0.25">
      <c r="A5" s="17" t="str">
        <f>'2024 Calculator'!D5</f>
        <v>3-Pack Combo Box</v>
      </c>
      <c r="B5" s="114">
        <f>'2024 Calculator'!E5</f>
        <v>50</v>
      </c>
      <c r="C5" s="18"/>
      <c r="D5" s="19"/>
      <c r="E5" s="19"/>
      <c r="F5" s="19"/>
      <c r="G5" s="148"/>
      <c r="H5" s="18">
        <f t="shared" si="2"/>
        <v>0</v>
      </c>
      <c r="I5" s="19"/>
      <c r="J5" s="19"/>
      <c r="K5" s="38">
        <f t="shared" si="0"/>
        <v>0</v>
      </c>
      <c r="L5" s="99">
        <f t="shared" si="1"/>
        <v>0</v>
      </c>
    </row>
    <row r="6" spans="1:12" ht="26.25" customHeight="1" x14ac:dyDescent="0.25">
      <c r="A6" s="17" t="str">
        <f>'2024 Calculator'!D6</f>
        <v>White Chocolate Pretzels</v>
      </c>
      <c r="B6" s="114">
        <f>'2024 Calculator'!E6</f>
        <v>35</v>
      </c>
      <c r="C6" s="18"/>
      <c r="D6" s="19"/>
      <c r="E6" s="19"/>
      <c r="F6" s="19"/>
      <c r="G6" s="148"/>
      <c r="H6" s="18">
        <f t="shared" si="2"/>
        <v>0</v>
      </c>
      <c r="I6" s="19"/>
      <c r="J6" s="19"/>
      <c r="K6" s="38">
        <f t="shared" si="0"/>
        <v>0</v>
      </c>
      <c r="L6" s="99">
        <f t="shared" si="1"/>
        <v>0</v>
      </c>
    </row>
    <row r="7" spans="1:12" ht="26.25" customHeight="1" x14ac:dyDescent="0.25">
      <c r="A7" s="17" t="str">
        <f>'2024 Calculator'!D7</f>
        <v>Chocolate Drizzle Toffee</v>
      </c>
      <c r="B7" s="114">
        <f>'2024 Calculator'!E7</f>
        <v>35</v>
      </c>
      <c r="C7" s="18"/>
      <c r="D7" s="19"/>
      <c r="E7" s="19"/>
      <c r="F7" s="19"/>
      <c r="G7" s="148"/>
      <c r="H7" s="18">
        <f t="shared" si="2"/>
        <v>0</v>
      </c>
      <c r="I7" s="19"/>
      <c r="J7" s="19"/>
      <c r="K7" s="38">
        <f t="shared" si="0"/>
        <v>0</v>
      </c>
      <c r="L7" s="99">
        <f t="shared" si="1"/>
        <v>0</v>
      </c>
    </row>
    <row r="8" spans="1:12" ht="26.25" customHeight="1" x14ac:dyDescent="0.25">
      <c r="A8" s="17" t="str">
        <f>'2024 Calculator'!D8</f>
        <v>Micro Kettle</v>
      </c>
      <c r="B8" s="114">
        <f>'2024 Calculator'!E8</f>
        <v>25</v>
      </c>
      <c r="C8" s="18"/>
      <c r="D8" s="19"/>
      <c r="E8" s="19"/>
      <c r="F8" s="19"/>
      <c r="G8" s="148"/>
      <c r="H8" s="18">
        <f t="shared" si="2"/>
        <v>0</v>
      </c>
      <c r="I8" s="19"/>
      <c r="J8" s="19"/>
      <c r="K8" s="38">
        <f t="shared" si="0"/>
        <v>0</v>
      </c>
      <c r="L8" s="99">
        <f t="shared" si="1"/>
        <v>0</v>
      </c>
    </row>
    <row r="9" spans="1:12" ht="26.25" customHeight="1" x14ac:dyDescent="0.25">
      <c r="A9" s="17" t="str">
        <f>'2024 Calculator'!D9</f>
        <v>Micro Butter</v>
      </c>
      <c r="B9" s="114">
        <f>'2024 Calculator'!E9</f>
        <v>25</v>
      </c>
      <c r="C9" s="18"/>
      <c r="D9" s="19"/>
      <c r="E9" s="19"/>
      <c r="F9" s="19"/>
      <c r="G9" s="148"/>
      <c r="H9" s="18">
        <f t="shared" si="2"/>
        <v>0</v>
      </c>
      <c r="I9" s="19"/>
      <c r="J9" s="19"/>
      <c r="K9" s="38">
        <f t="shared" si="0"/>
        <v>0</v>
      </c>
      <c r="L9" s="99">
        <f t="shared" si="1"/>
        <v>0</v>
      </c>
    </row>
    <row r="10" spans="1:12" ht="26.25" customHeight="1" x14ac:dyDescent="0.25">
      <c r="A10" s="17" t="str">
        <f>'2024 Calculator'!D10</f>
        <v>Salted Caramel</v>
      </c>
      <c r="B10" s="114">
        <f>'2024 Calculator'!E10</f>
        <v>25</v>
      </c>
      <c r="C10" s="18"/>
      <c r="D10" s="19"/>
      <c r="E10" s="19"/>
      <c r="F10" s="19"/>
      <c r="G10" s="148"/>
      <c r="H10" s="18">
        <f t="shared" si="2"/>
        <v>0</v>
      </c>
      <c r="I10" s="19"/>
      <c r="J10" s="19"/>
      <c r="K10" s="38">
        <f t="shared" si="0"/>
        <v>0</v>
      </c>
      <c r="L10" s="99">
        <f t="shared" si="1"/>
        <v>0</v>
      </c>
    </row>
    <row r="11" spans="1:12" ht="26.25" customHeight="1" x14ac:dyDescent="0.25">
      <c r="A11" s="17" t="str">
        <f>'2024 Calculator'!D11</f>
        <v>Savory Cheddar</v>
      </c>
      <c r="B11" s="114">
        <f>'2024 Calculator'!E11</f>
        <v>20</v>
      </c>
      <c r="C11" s="18"/>
      <c r="D11" s="19"/>
      <c r="E11" s="19"/>
      <c r="F11" s="19"/>
      <c r="G11" s="148"/>
      <c r="H11" s="18">
        <f t="shared" si="2"/>
        <v>0</v>
      </c>
      <c r="I11" s="19"/>
      <c r="J11" s="19"/>
      <c r="K11" s="38">
        <f t="shared" si="0"/>
        <v>0</v>
      </c>
      <c r="L11" s="99">
        <f t="shared" si="1"/>
        <v>0</v>
      </c>
    </row>
    <row r="12" spans="1:12" ht="26.25" customHeight="1" x14ac:dyDescent="0.25">
      <c r="A12" s="17" t="str">
        <f>'2024 Calculator'!D12</f>
        <v>Popping Corn</v>
      </c>
      <c r="B12" s="114">
        <f>'2024 Calculator'!E12</f>
        <v>17</v>
      </c>
      <c r="C12" s="18"/>
      <c r="D12" s="19"/>
      <c r="E12" s="19"/>
      <c r="F12" s="19"/>
      <c r="G12" s="148"/>
      <c r="H12" s="18">
        <f t="shared" si="2"/>
        <v>0</v>
      </c>
      <c r="I12" s="19"/>
      <c r="J12" s="19"/>
      <c r="K12" s="38">
        <f t="shared" si="0"/>
        <v>0</v>
      </c>
      <c r="L12" s="99">
        <f t="shared" si="1"/>
        <v>0</v>
      </c>
    </row>
    <row r="13" spans="1:12" ht="26.25" customHeight="1" x14ac:dyDescent="0.25">
      <c r="A13" s="17" t="str">
        <f>'2024 Calculator'!D13</f>
        <v>Caramel Corn</v>
      </c>
      <c r="B13" s="114">
        <f>'2024 Calculator'!E13</f>
        <v>12</v>
      </c>
      <c r="C13" s="18"/>
      <c r="D13" s="19"/>
      <c r="E13" s="19"/>
      <c r="F13" s="19"/>
      <c r="G13" s="148"/>
      <c r="H13" s="18">
        <f t="shared" si="2"/>
        <v>0</v>
      </c>
      <c r="I13" s="19"/>
      <c r="J13" s="19"/>
      <c r="K13" s="38">
        <f t="shared" si="0"/>
        <v>0</v>
      </c>
      <c r="L13" s="99">
        <f t="shared" si="1"/>
        <v>0</v>
      </c>
    </row>
    <row r="14" spans="1:12" ht="26.25" customHeight="1" x14ac:dyDescent="0.25">
      <c r="A14" s="17" t="str">
        <f>'2024 Calculator'!D14</f>
        <v>Salted Caramel Ceddar Mix</v>
      </c>
      <c r="B14" s="114">
        <f>'2024 Calculator'!E14</f>
        <v>17</v>
      </c>
      <c r="C14" s="18"/>
      <c r="D14" s="19"/>
      <c r="E14" s="19"/>
      <c r="F14" s="19"/>
      <c r="G14" s="148"/>
      <c r="H14" s="18">
        <f t="shared" si="2"/>
        <v>0</v>
      </c>
      <c r="I14" s="19"/>
      <c r="J14" s="19"/>
      <c r="K14" s="38">
        <f t="shared" si="0"/>
        <v>0</v>
      </c>
      <c r="L14" s="99">
        <f t="shared" si="1"/>
        <v>0</v>
      </c>
    </row>
    <row r="15" spans="1:12" ht="26.25" customHeight="1" x14ac:dyDescent="0.25">
      <c r="A15" s="17"/>
      <c r="B15" s="114"/>
      <c r="C15" s="18"/>
      <c r="D15" s="19"/>
      <c r="E15" s="19"/>
      <c r="F15" s="19"/>
      <c r="G15" s="148"/>
      <c r="H15" s="18">
        <f t="shared" si="2"/>
        <v>0</v>
      </c>
      <c r="I15" s="19"/>
      <c r="J15" s="19"/>
      <c r="K15" s="38">
        <f t="shared" si="0"/>
        <v>0</v>
      </c>
      <c r="L15" s="99">
        <f t="shared" si="1"/>
        <v>0</v>
      </c>
    </row>
    <row r="16" spans="1:12" ht="26.25" customHeight="1" x14ac:dyDescent="0.25">
      <c r="A16" s="17"/>
      <c r="B16" s="114"/>
      <c r="C16" s="18"/>
      <c r="D16" s="19"/>
      <c r="E16" s="19"/>
      <c r="F16" s="19"/>
      <c r="G16" s="148"/>
      <c r="H16" s="18">
        <f t="shared" si="2"/>
        <v>0</v>
      </c>
      <c r="I16" s="19"/>
      <c r="J16" s="19"/>
      <c r="K16" s="38">
        <f t="shared" si="0"/>
        <v>0</v>
      </c>
      <c r="L16" s="99">
        <f t="shared" si="1"/>
        <v>0</v>
      </c>
    </row>
    <row r="17" spans="1:12" ht="26.25" customHeight="1" x14ac:dyDescent="0.25">
      <c r="A17" s="17"/>
      <c r="B17" s="114"/>
      <c r="C17" s="18"/>
      <c r="D17" s="19"/>
      <c r="E17" s="19"/>
      <c r="F17" s="19"/>
      <c r="G17" s="148"/>
      <c r="H17" s="18">
        <f t="shared" si="2"/>
        <v>0</v>
      </c>
      <c r="I17" s="19"/>
      <c r="J17" s="19"/>
      <c r="K17" s="38">
        <f t="shared" si="0"/>
        <v>0</v>
      </c>
      <c r="L17" s="99">
        <f t="shared" si="1"/>
        <v>0</v>
      </c>
    </row>
    <row r="18" spans="1:12" ht="26.25" customHeight="1" x14ac:dyDescent="0.25">
      <c r="A18" s="17"/>
      <c r="B18" s="114"/>
      <c r="C18" s="18"/>
      <c r="D18" s="19"/>
      <c r="E18" s="19"/>
      <c r="F18" s="19"/>
      <c r="G18" s="148"/>
      <c r="H18" s="18"/>
      <c r="I18" s="19"/>
      <c r="J18" s="19"/>
      <c r="K18" s="38">
        <f>H18-I18+J18</f>
        <v>0</v>
      </c>
      <c r="L18" s="99">
        <f>SUM(B18*K18)</f>
        <v>0</v>
      </c>
    </row>
    <row r="19" spans="1:12" ht="26.25" customHeight="1" x14ac:dyDescent="0.25">
      <c r="A19" s="17"/>
      <c r="B19" s="114"/>
      <c r="C19" s="18"/>
      <c r="D19" s="19"/>
      <c r="E19" s="19"/>
      <c r="F19" s="19"/>
      <c r="G19" s="148"/>
      <c r="H19" s="18"/>
      <c r="I19" s="19"/>
      <c r="J19" s="19"/>
      <c r="K19" s="38">
        <f>H19-I19+J19</f>
        <v>0</v>
      </c>
      <c r="L19" s="99">
        <f>SUM(B19*K19)</f>
        <v>0</v>
      </c>
    </row>
    <row r="20" spans="1:12" ht="30" customHeight="1" x14ac:dyDescent="0.25">
      <c r="A20" s="169" t="s">
        <v>163</v>
      </c>
      <c r="B20" s="316"/>
      <c r="C20" s="316"/>
      <c r="D20" s="316"/>
      <c r="E20" s="316"/>
      <c r="F20" s="316"/>
      <c r="G20" s="316"/>
      <c r="H20" s="63"/>
      <c r="I20" s="63" t="s">
        <v>44</v>
      </c>
      <c r="J20" s="64"/>
      <c r="K20" s="55" t="s">
        <v>7</v>
      </c>
      <c r="L20" s="144">
        <f>SUM(L3:L19)</f>
        <v>0</v>
      </c>
    </row>
    <row r="21" spans="1:12" ht="24.95" customHeight="1" x14ac:dyDescent="0.25">
      <c r="A21" s="123" t="s">
        <v>4</v>
      </c>
      <c r="B21" s="323"/>
      <c r="C21" s="323"/>
      <c r="D21" s="323"/>
      <c r="E21" s="323"/>
      <c r="F21" s="323"/>
      <c r="G21" s="323"/>
      <c r="H21"/>
      <c r="K21" s="34" t="s">
        <v>94</v>
      </c>
      <c r="L21" s="32"/>
    </row>
    <row r="22" spans="1:12" ht="24.95" customHeight="1" x14ac:dyDescent="0.25">
      <c r="A22" s="54" t="s">
        <v>6</v>
      </c>
      <c r="B22" s="3"/>
      <c r="C22" s="53"/>
      <c r="D22" s="53"/>
      <c r="E22" s="53"/>
      <c r="F22" s="53"/>
      <c r="G22"/>
      <c r="I22" s="1"/>
      <c r="J22" s="1"/>
      <c r="K22" s="34" t="s">
        <v>70</v>
      </c>
      <c r="L22" s="155"/>
    </row>
    <row r="23" spans="1:12" ht="24.95" customHeight="1" x14ac:dyDescent="0.2">
      <c r="A23" s="11"/>
      <c r="B23" s="319"/>
      <c r="C23" s="319"/>
      <c r="D23" s="319"/>
      <c r="E23" s="319"/>
      <c r="F23" s="319"/>
      <c r="G23" s="319"/>
      <c r="H23" s="11"/>
      <c r="I23" s="1"/>
      <c r="J23" s="1"/>
      <c r="K23" s="34" t="s">
        <v>18</v>
      </c>
      <c r="L23" s="32">
        <f>J20+L20-L21-L22</f>
        <v>0</v>
      </c>
    </row>
    <row r="24" spans="1:12" ht="24.95" customHeight="1" x14ac:dyDescent="0.2">
      <c r="I24" s="321" t="s">
        <v>79</v>
      </c>
      <c r="J24" s="321"/>
      <c r="K24" s="321"/>
      <c r="L24" s="32">
        <f>(L20*0.34)+J20</f>
        <v>0</v>
      </c>
    </row>
    <row r="25" spans="1:12" ht="24.95" customHeight="1" x14ac:dyDescent="0.25">
      <c r="A25" s="138" t="s">
        <v>67</v>
      </c>
      <c r="B25" s="170" t="s">
        <v>101</v>
      </c>
      <c r="C25"/>
      <c r="D25"/>
      <c r="E25"/>
      <c r="F25"/>
      <c r="G25"/>
      <c r="H25"/>
    </row>
    <row r="26" spans="1:12" ht="24.95" customHeight="1" x14ac:dyDescent="0.25">
      <c r="A26" s="122"/>
      <c r="C26"/>
      <c r="D26"/>
      <c r="E26"/>
      <c r="F26"/>
      <c r="G26"/>
      <c r="H26"/>
    </row>
    <row r="27" spans="1:12" ht="15" x14ac:dyDescent="0.25">
      <c r="A27" s="122"/>
      <c r="C27"/>
      <c r="D27"/>
      <c r="E27"/>
      <c r="F27"/>
      <c r="G27"/>
      <c r="H27"/>
    </row>
    <row r="28" spans="1:12" ht="15" x14ac:dyDescent="0.25">
      <c r="A28" s="122"/>
      <c r="C28"/>
      <c r="D28"/>
      <c r="E28"/>
      <c r="F28"/>
      <c r="G28"/>
      <c r="H28"/>
    </row>
    <row r="29" spans="1:12" ht="15" x14ac:dyDescent="0.25">
      <c r="A29" s="122"/>
      <c r="C29"/>
      <c r="D29"/>
      <c r="E29"/>
      <c r="F29"/>
      <c r="G29"/>
      <c r="H29"/>
    </row>
    <row r="30" spans="1:12" ht="15" x14ac:dyDescent="0.25">
      <c r="A30" s="122" t="s">
        <v>102</v>
      </c>
      <c r="B30">
        <f>SUM(B26:B29)</f>
        <v>0</v>
      </c>
    </row>
  </sheetData>
  <mergeCells count="5">
    <mergeCell ref="A1:L1"/>
    <mergeCell ref="B20:G20"/>
    <mergeCell ref="B21:G21"/>
    <mergeCell ref="B23:G23"/>
    <mergeCell ref="I24:K24"/>
  </mergeCells>
  <printOptions horizontalCentered="1" verticalCentered="1"/>
  <pageMargins left="0" right="0" top="0.23" bottom="0.24" header="0.5" footer="0.5"/>
  <pageSetup scale="92" orientation="portrait" r:id="rId1"/>
  <headerFooter alignWithMargins="0"/>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Sheet41">
    <pageSetUpPr fitToPage="1"/>
  </sheetPr>
  <dimension ref="A1:L31"/>
  <sheetViews>
    <sheetView zoomScale="75" zoomScaleNormal="75" workbookViewId="0">
      <selection sqref="A1:L1"/>
    </sheetView>
  </sheetViews>
  <sheetFormatPr defaultRowHeight="14.25" x14ac:dyDescent="0.2"/>
  <cols>
    <col min="1" max="1" width="23.85546875" style="4" customWidth="1"/>
    <col min="2" max="2" width="8.140625" customWidth="1"/>
    <col min="3" max="8" width="7.28515625" style="1" customWidth="1"/>
    <col min="9" max="9" width="8.42578125" customWidth="1"/>
    <col min="10" max="10" width="8.5703125" bestFit="1" customWidth="1"/>
    <col min="12" max="12" width="14" customWidth="1"/>
  </cols>
  <sheetData>
    <row r="1" spans="1:12" ht="46.5" customHeight="1" x14ac:dyDescent="0.45">
      <c r="A1" s="315" t="s">
        <v>95</v>
      </c>
      <c r="B1" s="315"/>
      <c r="C1" s="315"/>
      <c r="D1" s="315"/>
      <c r="E1" s="315"/>
      <c r="F1" s="315"/>
      <c r="G1" s="315"/>
      <c r="H1" s="315"/>
      <c r="I1" s="315"/>
      <c r="J1" s="315"/>
      <c r="K1" s="315"/>
      <c r="L1" s="315"/>
    </row>
    <row r="2" spans="1:12" ht="47.25" x14ac:dyDescent="0.25">
      <c r="A2" s="13" t="s">
        <v>0</v>
      </c>
      <c r="B2" s="52" t="s">
        <v>1</v>
      </c>
      <c r="C2" s="9" t="s">
        <v>26</v>
      </c>
      <c r="D2" s="19" t="s">
        <v>17</v>
      </c>
      <c r="E2" s="19" t="s">
        <v>17</v>
      </c>
      <c r="F2" s="19" t="s">
        <v>17</v>
      </c>
      <c r="G2" s="148" t="s">
        <v>17</v>
      </c>
      <c r="H2" s="9" t="s">
        <v>27</v>
      </c>
      <c r="I2" s="8" t="s">
        <v>28</v>
      </c>
      <c r="J2" s="8" t="s">
        <v>24</v>
      </c>
      <c r="K2" s="37" t="s">
        <v>13</v>
      </c>
      <c r="L2" s="8" t="s">
        <v>2</v>
      </c>
    </row>
    <row r="3" spans="1:12" s="2" customFormat="1" ht="22.5" customHeight="1" x14ac:dyDescent="0.25">
      <c r="A3" s="17" t="str">
        <f>'2024 Calculator'!D3</f>
        <v>Hometown Hearos Donation</v>
      </c>
      <c r="B3" s="114">
        <f>'2024 Calculator'!E3</f>
        <v>30</v>
      </c>
      <c r="C3" s="18"/>
      <c r="D3" s="19"/>
      <c r="E3" s="19"/>
      <c r="F3" s="19"/>
      <c r="G3" s="148"/>
      <c r="H3" s="18">
        <f>SUM(C3:G3)</f>
        <v>0</v>
      </c>
      <c r="I3" s="19"/>
      <c r="J3" s="19"/>
      <c r="K3" s="38">
        <f t="shared" ref="K3:K17" si="0">H3-I3+J3</f>
        <v>0</v>
      </c>
      <c r="L3" s="99">
        <f t="shared" ref="L3:L17" si="1">SUM(B3*K3)</f>
        <v>0</v>
      </c>
    </row>
    <row r="4" spans="1:12" s="2" customFormat="1" ht="22.5" customHeight="1" x14ac:dyDescent="0.25">
      <c r="A4" s="17" t="str">
        <f>'2024 Calculator'!D4</f>
        <v>Hometown Hearos Donation</v>
      </c>
      <c r="B4" s="114">
        <f>'2024 Calculator'!E4</f>
        <v>5</v>
      </c>
      <c r="C4" s="18"/>
      <c r="D4" s="19"/>
      <c r="E4" s="19"/>
      <c r="F4" s="19"/>
      <c r="G4" s="148"/>
      <c r="H4" s="18">
        <f t="shared" ref="H4:H17" si="2">SUM(C4:G4)</f>
        <v>0</v>
      </c>
      <c r="I4" s="19"/>
      <c r="J4" s="19"/>
      <c r="K4" s="38">
        <f t="shared" si="0"/>
        <v>0</v>
      </c>
      <c r="L4" s="99">
        <f t="shared" si="1"/>
        <v>0</v>
      </c>
    </row>
    <row r="5" spans="1:12" ht="26.25" customHeight="1" x14ac:dyDescent="0.25">
      <c r="A5" s="17" t="str">
        <f>'2024 Calculator'!D5</f>
        <v>3-Pack Combo Box</v>
      </c>
      <c r="B5" s="114">
        <f>'2024 Calculator'!E5</f>
        <v>50</v>
      </c>
      <c r="C5" s="18"/>
      <c r="D5" s="19"/>
      <c r="E5" s="19"/>
      <c r="F5" s="19"/>
      <c r="G5" s="148"/>
      <c r="H5" s="18">
        <f t="shared" si="2"/>
        <v>0</v>
      </c>
      <c r="I5" s="19"/>
      <c r="J5" s="19"/>
      <c r="K5" s="38">
        <f t="shared" si="0"/>
        <v>0</v>
      </c>
      <c r="L5" s="99">
        <f t="shared" si="1"/>
        <v>0</v>
      </c>
    </row>
    <row r="6" spans="1:12" ht="26.25" customHeight="1" x14ac:dyDescent="0.25">
      <c r="A6" s="17" t="str">
        <f>'2024 Calculator'!D6</f>
        <v>White Chocolate Pretzels</v>
      </c>
      <c r="B6" s="114">
        <f>'2024 Calculator'!E6</f>
        <v>35</v>
      </c>
      <c r="C6" s="18"/>
      <c r="D6" s="19"/>
      <c r="E6" s="19"/>
      <c r="F6" s="19"/>
      <c r="G6" s="148"/>
      <c r="H6" s="18">
        <f t="shared" si="2"/>
        <v>0</v>
      </c>
      <c r="I6" s="19"/>
      <c r="J6" s="19"/>
      <c r="K6" s="38">
        <f t="shared" si="0"/>
        <v>0</v>
      </c>
      <c r="L6" s="99">
        <f t="shared" si="1"/>
        <v>0</v>
      </c>
    </row>
    <row r="7" spans="1:12" ht="26.25" customHeight="1" x14ac:dyDescent="0.25">
      <c r="A7" s="17" t="str">
        <f>'2024 Calculator'!D7</f>
        <v>Chocolate Drizzle Toffee</v>
      </c>
      <c r="B7" s="114">
        <f>'2024 Calculator'!E7</f>
        <v>35</v>
      </c>
      <c r="C7" s="18"/>
      <c r="D7" s="19"/>
      <c r="E7" s="19"/>
      <c r="F7" s="19"/>
      <c r="G7" s="148"/>
      <c r="H7" s="18">
        <f t="shared" si="2"/>
        <v>0</v>
      </c>
      <c r="I7" s="19"/>
      <c r="J7" s="19"/>
      <c r="K7" s="38">
        <f t="shared" si="0"/>
        <v>0</v>
      </c>
      <c r="L7" s="99">
        <f t="shared" si="1"/>
        <v>0</v>
      </c>
    </row>
    <row r="8" spans="1:12" ht="26.25" customHeight="1" x14ac:dyDescent="0.25">
      <c r="A8" s="17" t="str">
        <f>'2024 Calculator'!D8</f>
        <v>Micro Kettle</v>
      </c>
      <c r="B8" s="114">
        <f>'2024 Calculator'!E8</f>
        <v>25</v>
      </c>
      <c r="C8" s="18"/>
      <c r="D8" s="19"/>
      <c r="E8" s="19"/>
      <c r="F8" s="19"/>
      <c r="G8" s="148"/>
      <c r="H8" s="18">
        <f t="shared" si="2"/>
        <v>0</v>
      </c>
      <c r="I8" s="19"/>
      <c r="J8" s="19"/>
      <c r="K8" s="38">
        <f t="shared" si="0"/>
        <v>0</v>
      </c>
      <c r="L8" s="99">
        <f t="shared" si="1"/>
        <v>0</v>
      </c>
    </row>
    <row r="9" spans="1:12" ht="26.25" customHeight="1" x14ac:dyDescent="0.25">
      <c r="A9" s="17" t="str">
        <f>'2024 Calculator'!D9</f>
        <v>Micro Butter</v>
      </c>
      <c r="B9" s="114">
        <f>'2024 Calculator'!E9</f>
        <v>25</v>
      </c>
      <c r="C9" s="18"/>
      <c r="D9" s="19"/>
      <c r="E9" s="19"/>
      <c r="F9" s="19"/>
      <c r="G9" s="148"/>
      <c r="H9" s="18">
        <f t="shared" si="2"/>
        <v>0</v>
      </c>
      <c r="I9" s="19"/>
      <c r="J9" s="19"/>
      <c r="K9" s="38">
        <f t="shared" si="0"/>
        <v>0</v>
      </c>
      <c r="L9" s="99">
        <f t="shared" si="1"/>
        <v>0</v>
      </c>
    </row>
    <row r="10" spans="1:12" ht="26.25" customHeight="1" x14ac:dyDescent="0.25">
      <c r="A10" s="17" t="str">
        <f>'2024 Calculator'!D10</f>
        <v>Salted Caramel</v>
      </c>
      <c r="B10" s="114">
        <f>'2024 Calculator'!E10</f>
        <v>25</v>
      </c>
      <c r="C10" s="18"/>
      <c r="D10" s="19"/>
      <c r="E10" s="19"/>
      <c r="F10" s="19"/>
      <c r="G10" s="148"/>
      <c r="H10" s="18">
        <f t="shared" si="2"/>
        <v>0</v>
      </c>
      <c r="I10" s="19"/>
      <c r="J10" s="19"/>
      <c r="K10" s="38">
        <f t="shared" si="0"/>
        <v>0</v>
      </c>
      <c r="L10" s="99">
        <f t="shared" si="1"/>
        <v>0</v>
      </c>
    </row>
    <row r="11" spans="1:12" ht="26.25" customHeight="1" x14ac:dyDescent="0.25">
      <c r="A11" s="17" t="str">
        <f>'2024 Calculator'!D11</f>
        <v>Savory Cheddar</v>
      </c>
      <c r="B11" s="114">
        <f>'2024 Calculator'!E11</f>
        <v>20</v>
      </c>
      <c r="C11" s="18"/>
      <c r="D11" s="19"/>
      <c r="E11" s="19"/>
      <c r="F11" s="19"/>
      <c r="G11" s="148"/>
      <c r="H11" s="18">
        <f t="shared" si="2"/>
        <v>0</v>
      </c>
      <c r="I11" s="19"/>
      <c r="J11" s="19"/>
      <c r="K11" s="38">
        <f t="shared" si="0"/>
        <v>0</v>
      </c>
      <c r="L11" s="99">
        <f t="shared" si="1"/>
        <v>0</v>
      </c>
    </row>
    <row r="12" spans="1:12" ht="26.25" customHeight="1" x14ac:dyDescent="0.25">
      <c r="A12" s="17" t="str">
        <f>'2024 Calculator'!D12</f>
        <v>Popping Corn</v>
      </c>
      <c r="B12" s="114">
        <f>'2024 Calculator'!E12</f>
        <v>17</v>
      </c>
      <c r="C12" s="18"/>
      <c r="D12" s="19"/>
      <c r="E12" s="19"/>
      <c r="F12" s="19"/>
      <c r="G12" s="148"/>
      <c r="H12" s="18">
        <f t="shared" si="2"/>
        <v>0</v>
      </c>
      <c r="I12" s="19"/>
      <c r="J12" s="19"/>
      <c r="K12" s="38">
        <f t="shared" si="0"/>
        <v>0</v>
      </c>
      <c r="L12" s="99">
        <f t="shared" si="1"/>
        <v>0</v>
      </c>
    </row>
    <row r="13" spans="1:12" ht="26.25" customHeight="1" x14ac:dyDescent="0.25">
      <c r="A13" s="17" t="str">
        <f>'2024 Calculator'!D13</f>
        <v>Caramel Corn</v>
      </c>
      <c r="B13" s="114">
        <f>'2024 Calculator'!E13</f>
        <v>12</v>
      </c>
      <c r="C13" s="18"/>
      <c r="D13" s="19"/>
      <c r="E13" s="19"/>
      <c r="F13" s="19"/>
      <c r="G13" s="148"/>
      <c r="H13" s="18">
        <f t="shared" si="2"/>
        <v>0</v>
      </c>
      <c r="I13" s="19"/>
      <c r="J13" s="19"/>
      <c r="K13" s="38">
        <f t="shared" si="0"/>
        <v>0</v>
      </c>
      <c r="L13" s="99">
        <f t="shared" si="1"/>
        <v>0</v>
      </c>
    </row>
    <row r="14" spans="1:12" ht="26.25" customHeight="1" x14ac:dyDescent="0.25">
      <c r="A14" s="17" t="str">
        <f>'2024 Calculator'!D14</f>
        <v>Salted Caramel Ceddar Mix</v>
      </c>
      <c r="B14" s="114">
        <f>'2024 Calculator'!E14</f>
        <v>17</v>
      </c>
      <c r="C14" s="18"/>
      <c r="D14" s="19"/>
      <c r="E14" s="19"/>
      <c r="F14" s="19"/>
      <c r="G14" s="148"/>
      <c r="H14" s="18">
        <f t="shared" si="2"/>
        <v>0</v>
      </c>
      <c r="I14" s="19"/>
      <c r="J14" s="19"/>
      <c r="K14" s="38">
        <f t="shared" si="0"/>
        <v>0</v>
      </c>
      <c r="L14" s="99">
        <f t="shared" si="1"/>
        <v>0</v>
      </c>
    </row>
    <row r="15" spans="1:12" ht="26.25" customHeight="1" x14ac:dyDescent="0.25">
      <c r="A15" s="17"/>
      <c r="B15" s="114"/>
      <c r="C15" s="18"/>
      <c r="D15" s="19"/>
      <c r="E15" s="19"/>
      <c r="F15" s="19"/>
      <c r="G15" s="148"/>
      <c r="H15" s="18">
        <f t="shared" si="2"/>
        <v>0</v>
      </c>
      <c r="I15" s="19"/>
      <c r="J15" s="19"/>
      <c r="K15" s="38">
        <f t="shared" si="0"/>
        <v>0</v>
      </c>
      <c r="L15" s="99">
        <f t="shared" si="1"/>
        <v>0</v>
      </c>
    </row>
    <row r="16" spans="1:12" ht="26.25" customHeight="1" x14ac:dyDescent="0.25">
      <c r="A16" s="17"/>
      <c r="B16" s="114"/>
      <c r="C16" s="18"/>
      <c r="D16" s="19"/>
      <c r="E16" s="19"/>
      <c r="F16" s="19"/>
      <c r="G16" s="148"/>
      <c r="H16" s="18">
        <f t="shared" si="2"/>
        <v>0</v>
      </c>
      <c r="I16" s="19"/>
      <c r="J16" s="19"/>
      <c r="K16" s="38">
        <f t="shared" si="0"/>
        <v>0</v>
      </c>
      <c r="L16" s="99">
        <f t="shared" si="1"/>
        <v>0</v>
      </c>
    </row>
    <row r="17" spans="1:12" ht="26.25" customHeight="1" x14ac:dyDescent="0.25">
      <c r="A17" s="17"/>
      <c r="B17" s="114"/>
      <c r="C17" s="18"/>
      <c r="D17" s="19"/>
      <c r="E17" s="19"/>
      <c r="F17" s="19"/>
      <c r="G17" s="148"/>
      <c r="H17" s="18">
        <f t="shared" si="2"/>
        <v>0</v>
      </c>
      <c r="I17" s="19"/>
      <c r="J17" s="19"/>
      <c r="K17" s="38">
        <f t="shared" si="0"/>
        <v>0</v>
      </c>
      <c r="L17" s="99">
        <f t="shared" si="1"/>
        <v>0</v>
      </c>
    </row>
    <row r="18" spans="1:12" ht="26.25" customHeight="1" x14ac:dyDescent="0.25">
      <c r="A18" s="17"/>
      <c r="B18" s="114"/>
      <c r="C18" s="18"/>
      <c r="D18" s="19"/>
      <c r="E18" s="19"/>
      <c r="F18" s="19"/>
      <c r="G18" s="148"/>
      <c r="H18" s="18"/>
      <c r="I18" s="19"/>
      <c r="J18" s="19"/>
      <c r="K18" s="38">
        <f>H18-I18+J18</f>
        <v>0</v>
      </c>
      <c r="L18" s="99">
        <f>SUM(B18*K18)</f>
        <v>0</v>
      </c>
    </row>
    <row r="19" spans="1:12" ht="26.25" customHeight="1" x14ac:dyDescent="0.25">
      <c r="A19" s="17"/>
      <c r="B19" s="114"/>
      <c r="C19" s="18"/>
      <c r="D19" s="19"/>
      <c r="E19" s="19"/>
      <c r="F19" s="19"/>
      <c r="G19" s="148"/>
      <c r="H19" s="18"/>
      <c r="I19" s="19"/>
      <c r="J19" s="19"/>
      <c r="K19" s="38">
        <f>H19-I19+J19</f>
        <v>0</v>
      </c>
      <c r="L19" s="99">
        <f>SUM(B19*K19)</f>
        <v>0</v>
      </c>
    </row>
    <row r="20" spans="1:12" ht="30" customHeight="1" x14ac:dyDescent="0.25">
      <c r="A20" s="169" t="s">
        <v>163</v>
      </c>
      <c r="B20" s="316"/>
      <c r="C20" s="316"/>
      <c r="D20" s="316"/>
      <c r="E20" s="316"/>
      <c r="F20" s="316"/>
      <c r="G20" s="316"/>
      <c r="H20" s="63"/>
      <c r="I20" s="63" t="s">
        <v>44</v>
      </c>
      <c r="J20" s="64"/>
      <c r="K20" s="55" t="s">
        <v>7</v>
      </c>
      <c r="L20" s="144">
        <f>SUM(L3:L19)</f>
        <v>0</v>
      </c>
    </row>
    <row r="21" spans="1:12" ht="24.95" customHeight="1" x14ac:dyDescent="0.25">
      <c r="A21" s="123" t="s">
        <v>4</v>
      </c>
      <c r="B21" s="323"/>
      <c r="C21" s="323"/>
      <c r="D21" s="323"/>
      <c r="E21" s="323"/>
      <c r="F21" s="323"/>
      <c r="G21" s="323"/>
      <c r="H21"/>
      <c r="K21" s="34" t="s">
        <v>94</v>
      </c>
      <c r="L21" s="32"/>
    </row>
    <row r="22" spans="1:12" ht="24.95" customHeight="1" x14ac:dyDescent="0.25">
      <c r="A22" s="54" t="s">
        <v>6</v>
      </c>
      <c r="B22" s="3"/>
      <c r="C22" s="53"/>
      <c r="D22" s="53"/>
      <c r="E22" s="53"/>
      <c r="F22" s="53"/>
      <c r="G22"/>
      <c r="I22" s="1"/>
      <c r="J22" s="1"/>
      <c r="K22" s="34" t="s">
        <v>70</v>
      </c>
      <c r="L22" s="155"/>
    </row>
    <row r="23" spans="1:12" ht="24.95" customHeight="1" x14ac:dyDescent="0.2">
      <c r="A23" s="11"/>
      <c r="B23" s="319"/>
      <c r="C23" s="319"/>
      <c r="D23" s="319"/>
      <c r="E23" s="319"/>
      <c r="F23" s="319"/>
      <c r="G23" s="319"/>
      <c r="H23" s="11"/>
      <c r="I23" s="1"/>
      <c r="J23" s="1"/>
      <c r="K23" s="34" t="s">
        <v>18</v>
      </c>
      <c r="L23" s="32">
        <f>J20+L20-L21-L22</f>
        <v>0</v>
      </c>
    </row>
    <row r="24" spans="1:12" ht="24.95" customHeight="1" x14ac:dyDescent="0.2">
      <c r="I24" s="321" t="s">
        <v>79</v>
      </c>
      <c r="J24" s="321"/>
      <c r="K24" s="321"/>
      <c r="L24" s="32">
        <f>(L20*0.34)+J20</f>
        <v>0</v>
      </c>
    </row>
    <row r="25" spans="1:12" ht="24.95" customHeight="1" x14ac:dyDescent="0.25">
      <c r="A25" s="138" t="s">
        <v>67</v>
      </c>
      <c r="B25" s="170" t="s">
        <v>101</v>
      </c>
      <c r="C25"/>
      <c r="D25"/>
      <c r="E25"/>
      <c r="F25"/>
      <c r="G25"/>
      <c r="H25"/>
    </row>
    <row r="26" spans="1:12" ht="24.95" customHeight="1" x14ac:dyDescent="0.25">
      <c r="A26" s="122"/>
      <c r="C26"/>
      <c r="D26"/>
      <c r="E26"/>
      <c r="F26"/>
      <c r="G26"/>
      <c r="H26"/>
    </row>
    <row r="27" spans="1:12" ht="24.95" customHeight="1" x14ac:dyDescent="0.25">
      <c r="A27" s="122"/>
      <c r="C27"/>
      <c r="D27"/>
      <c r="E27"/>
      <c r="F27"/>
      <c r="G27"/>
      <c r="H27"/>
    </row>
    <row r="28" spans="1:12" ht="24.95" customHeight="1" x14ac:dyDescent="0.25">
      <c r="A28" s="122"/>
      <c r="C28"/>
      <c r="D28"/>
      <c r="E28"/>
      <c r="F28"/>
      <c r="G28"/>
      <c r="H28"/>
    </row>
    <row r="29" spans="1:12" ht="24.95" customHeight="1" x14ac:dyDescent="0.25">
      <c r="A29" s="122"/>
      <c r="C29"/>
      <c r="D29"/>
      <c r="E29"/>
      <c r="F29"/>
      <c r="G29"/>
      <c r="H29"/>
    </row>
    <row r="30" spans="1:12" ht="24.95" customHeight="1" x14ac:dyDescent="0.25">
      <c r="A30" s="122" t="s">
        <v>102</v>
      </c>
      <c r="B30">
        <f>SUM(B26:B29)</f>
        <v>0</v>
      </c>
    </row>
    <row r="31" spans="1:12" ht="24.95" customHeight="1" x14ac:dyDescent="0.2">
      <c r="A31"/>
      <c r="C31"/>
      <c r="D31"/>
      <c r="E31"/>
      <c r="F31"/>
      <c r="G31"/>
      <c r="H31"/>
    </row>
  </sheetData>
  <mergeCells count="5">
    <mergeCell ref="A1:L1"/>
    <mergeCell ref="B20:G20"/>
    <mergeCell ref="B21:G21"/>
    <mergeCell ref="B23:G23"/>
    <mergeCell ref="I24:K24"/>
  </mergeCells>
  <printOptions horizontalCentered="1" verticalCentered="1"/>
  <pageMargins left="0" right="0" top="0.23" bottom="0.24" header="0.5" footer="0.5"/>
  <pageSetup scale="92" orientation="portrait" r:id="rId1"/>
  <headerFooter alignWithMargins="0"/>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Sheet42">
    <pageSetUpPr fitToPage="1"/>
  </sheetPr>
  <dimension ref="A1:L32"/>
  <sheetViews>
    <sheetView zoomScale="75" zoomScaleNormal="75" workbookViewId="0">
      <selection sqref="A1:L1"/>
    </sheetView>
  </sheetViews>
  <sheetFormatPr defaultRowHeight="14.25" x14ac:dyDescent="0.2"/>
  <cols>
    <col min="1" max="1" width="23.85546875" style="4" customWidth="1"/>
    <col min="2" max="2" width="8.140625" customWidth="1"/>
    <col min="3" max="8" width="7.28515625" style="1" customWidth="1"/>
    <col min="9" max="9" width="8.42578125" customWidth="1"/>
    <col min="10" max="10" width="8.5703125" bestFit="1" customWidth="1"/>
    <col min="12" max="12" width="14" customWidth="1"/>
  </cols>
  <sheetData>
    <row r="1" spans="1:12" ht="46.5" customHeight="1" x14ac:dyDescent="0.45">
      <c r="A1" s="315" t="s">
        <v>95</v>
      </c>
      <c r="B1" s="315"/>
      <c r="C1" s="315"/>
      <c r="D1" s="315"/>
      <c r="E1" s="315"/>
      <c r="F1" s="315"/>
      <c r="G1" s="315"/>
      <c r="H1" s="315"/>
      <c r="I1" s="315"/>
      <c r="J1" s="315"/>
      <c r="K1" s="315"/>
      <c r="L1" s="315"/>
    </row>
    <row r="2" spans="1:12" ht="47.25" x14ac:dyDescent="0.25">
      <c r="A2" s="13" t="s">
        <v>0</v>
      </c>
      <c r="B2" s="52" t="s">
        <v>1</v>
      </c>
      <c r="C2" s="9" t="s">
        <v>26</v>
      </c>
      <c r="D2" s="19" t="s">
        <v>17</v>
      </c>
      <c r="E2" s="19" t="s">
        <v>17</v>
      </c>
      <c r="F2" s="19" t="s">
        <v>17</v>
      </c>
      <c r="G2" s="148" t="s">
        <v>17</v>
      </c>
      <c r="H2" s="9" t="s">
        <v>27</v>
      </c>
      <c r="I2" s="8" t="s">
        <v>28</v>
      </c>
      <c r="J2" s="8" t="s">
        <v>24</v>
      </c>
      <c r="K2" s="37" t="s">
        <v>13</v>
      </c>
      <c r="L2" s="8" t="s">
        <v>2</v>
      </c>
    </row>
    <row r="3" spans="1:12" s="2" customFormat="1" ht="22.5" customHeight="1" x14ac:dyDescent="0.25">
      <c r="A3" s="17" t="str">
        <f>'2024 Calculator'!D3</f>
        <v>Hometown Hearos Donation</v>
      </c>
      <c r="B3" s="114">
        <f>'2024 Calculator'!E3</f>
        <v>30</v>
      </c>
      <c r="C3" s="18"/>
      <c r="D3" s="19"/>
      <c r="E3" s="19"/>
      <c r="F3" s="19"/>
      <c r="G3" s="148"/>
      <c r="H3" s="18">
        <f>SUM(C3:G3)</f>
        <v>0</v>
      </c>
      <c r="I3" s="19"/>
      <c r="J3" s="19"/>
      <c r="K3" s="38">
        <f t="shared" ref="K3:K17" si="0">H3-I3+J3</f>
        <v>0</v>
      </c>
      <c r="L3" s="99">
        <f t="shared" ref="L3:L17" si="1">SUM(B3*K3)</f>
        <v>0</v>
      </c>
    </row>
    <row r="4" spans="1:12" s="2" customFormat="1" ht="22.5" customHeight="1" x14ac:dyDescent="0.25">
      <c r="A4" s="17" t="str">
        <f>'2024 Calculator'!D4</f>
        <v>Hometown Hearos Donation</v>
      </c>
      <c r="B4" s="114">
        <f>'2024 Calculator'!E4</f>
        <v>5</v>
      </c>
      <c r="C4" s="18"/>
      <c r="D4" s="19"/>
      <c r="E4" s="19"/>
      <c r="F4" s="19"/>
      <c r="G4" s="148"/>
      <c r="H4" s="18">
        <f t="shared" ref="H4:H17" si="2">SUM(C4:G4)</f>
        <v>0</v>
      </c>
      <c r="I4" s="19"/>
      <c r="J4" s="19"/>
      <c r="K4" s="38">
        <f t="shared" si="0"/>
        <v>0</v>
      </c>
      <c r="L4" s="99">
        <f t="shared" si="1"/>
        <v>0</v>
      </c>
    </row>
    <row r="5" spans="1:12" ht="26.25" customHeight="1" x14ac:dyDescent="0.25">
      <c r="A5" s="17" t="str">
        <f>'2024 Calculator'!D5</f>
        <v>3-Pack Combo Box</v>
      </c>
      <c r="B5" s="114">
        <f>'2024 Calculator'!E5</f>
        <v>50</v>
      </c>
      <c r="C5" s="18"/>
      <c r="D5" s="19"/>
      <c r="E5" s="19"/>
      <c r="F5" s="19"/>
      <c r="G5" s="148"/>
      <c r="H5" s="18">
        <f t="shared" si="2"/>
        <v>0</v>
      </c>
      <c r="I5" s="19"/>
      <c r="J5" s="19"/>
      <c r="K5" s="38">
        <f t="shared" si="0"/>
        <v>0</v>
      </c>
      <c r="L5" s="99">
        <f t="shared" si="1"/>
        <v>0</v>
      </c>
    </row>
    <row r="6" spans="1:12" ht="26.25" customHeight="1" x14ac:dyDescent="0.25">
      <c r="A6" s="17" t="str">
        <f>'2024 Calculator'!D6</f>
        <v>White Chocolate Pretzels</v>
      </c>
      <c r="B6" s="114">
        <f>'2024 Calculator'!E6</f>
        <v>35</v>
      </c>
      <c r="C6" s="18"/>
      <c r="D6" s="19"/>
      <c r="E6" s="19"/>
      <c r="F6" s="19"/>
      <c r="G6" s="148"/>
      <c r="H6" s="18">
        <f t="shared" si="2"/>
        <v>0</v>
      </c>
      <c r="I6" s="19"/>
      <c r="J6" s="19"/>
      <c r="K6" s="38">
        <f t="shared" si="0"/>
        <v>0</v>
      </c>
      <c r="L6" s="99">
        <f t="shared" si="1"/>
        <v>0</v>
      </c>
    </row>
    <row r="7" spans="1:12" ht="26.25" customHeight="1" x14ac:dyDescent="0.25">
      <c r="A7" s="17" t="str">
        <f>'2024 Calculator'!D7</f>
        <v>Chocolate Drizzle Toffee</v>
      </c>
      <c r="B7" s="114">
        <f>'2024 Calculator'!E7</f>
        <v>35</v>
      </c>
      <c r="C7" s="18"/>
      <c r="D7" s="19"/>
      <c r="E7" s="19"/>
      <c r="F7" s="19"/>
      <c r="G7" s="148"/>
      <c r="H7" s="18">
        <f t="shared" si="2"/>
        <v>0</v>
      </c>
      <c r="I7" s="19"/>
      <c r="J7" s="19"/>
      <c r="K7" s="38">
        <f t="shared" si="0"/>
        <v>0</v>
      </c>
      <c r="L7" s="99">
        <f t="shared" si="1"/>
        <v>0</v>
      </c>
    </row>
    <row r="8" spans="1:12" ht="26.25" customHeight="1" x14ac:dyDescent="0.25">
      <c r="A8" s="17" t="str">
        <f>'2024 Calculator'!D8</f>
        <v>Micro Kettle</v>
      </c>
      <c r="B8" s="114">
        <f>'2024 Calculator'!E8</f>
        <v>25</v>
      </c>
      <c r="C8" s="18"/>
      <c r="D8" s="19"/>
      <c r="E8" s="19"/>
      <c r="F8" s="19"/>
      <c r="G8" s="148"/>
      <c r="H8" s="18">
        <f t="shared" si="2"/>
        <v>0</v>
      </c>
      <c r="I8" s="19"/>
      <c r="J8" s="19"/>
      <c r="K8" s="38">
        <f t="shared" si="0"/>
        <v>0</v>
      </c>
      <c r="L8" s="99">
        <f t="shared" si="1"/>
        <v>0</v>
      </c>
    </row>
    <row r="9" spans="1:12" ht="26.25" customHeight="1" x14ac:dyDescent="0.25">
      <c r="A9" s="17" t="str">
        <f>'2024 Calculator'!D9</f>
        <v>Micro Butter</v>
      </c>
      <c r="B9" s="114">
        <f>'2024 Calculator'!E9</f>
        <v>25</v>
      </c>
      <c r="C9" s="18"/>
      <c r="D9" s="19"/>
      <c r="E9" s="19"/>
      <c r="F9" s="19"/>
      <c r="G9" s="148"/>
      <c r="H9" s="18">
        <f t="shared" si="2"/>
        <v>0</v>
      </c>
      <c r="I9" s="19"/>
      <c r="J9" s="19"/>
      <c r="K9" s="38">
        <f t="shared" si="0"/>
        <v>0</v>
      </c>
      <c r="L9" s="99">
        <f t="shared" si="1"/>
        <v>0</v>
      </c>
    </row>
    <row r="10" spans="1:12" ht="26.25" customHeight="1" x14ac:dyDescent="0.25">
      <c r="A10" s="17" t="str">
        <f>'2024 Calculator'!D10</f>
        <v>Salted Caramel</v>
      </c>
      <c r="B10" s="114">
        <f>'2024 Calculator'!E10</f>
        <v>25</v>
      </c>
      <c r="C10" s="18"/>
      <c r="D10" s="19"/>
      <c r="E10" s="19"/>
      <c r="F10" s="19"/>
      <c r="G10" s="148"/>
      <c r="H10" s="18">
        <f t="shared" si="2"/>
        <v>0</v>
      </c>
      <c r="I10" s="19"/>
      <c r="J10" s="19"/>
      <c r="K10" s="38">
        <f t="shared" si="0"/>
        <v>0</v>
      </c>
      <c r="L10" s="99">
        <f t="shared" si="1"/>
        <v>0</v>
      </c>
    </row>
    <row r="11" spans="1:12" ht="26.25" customHeight="1" x14ac:dyDescent="0.25">
      <c r="A11" s="17" t="str">
        <f>'2024 Calculator'!D11</f>
        <v>Savory Cheddar</v>
      </c>
      <c r="B11" s="114">
        <f>'2024 Calculator'!E11</f>
        <v>20</v>
      </c>
      <c r="C11" s="18"/>
      <c r="D11" s="19"/>
      <c r="E11" s="19"/>
      <c r="F11" s="19"/>
      <c r="G11" s="148"/>
      <c r="H11" s="18">
        <f t="shared" si="2"/>
        <v>0</v>
      </c>
      <c r="I11" s="19"/>
      <c r="J11" s="19"/>
      <c r="K11" s="38">
        <f t="shared" si="0"/>
        <v>0</v>
      </c>
      <c r="L11" s="99">
        <f t="shared" si="1"/>
        <v>0</v>
      </c>
    </row>
    <row r="12" spans="1:12" ht="26.25" customHeight="1" x14ac:dyDescent="0.25">
      <c r="A12" s="17" t="str">
        <f>'2024 Calculator'!D12</f>
        <v>Popping Corn</v>
      </c>
      <c r="B12" s="114">
        <f>'2024 Calculator'!E12</f>
        <v>17</v>
      </c>
      <c r="C12" s="18"/>
      <c r="D12" s="19"/>
      <c r="E12" s="19"/>
      <c r="F12" s="19"/>
      <c r="G12" s="148"/>
      <c r="H12" s="18">
        <f t="shared" si="2"/>
        <v>0</v>
      </c>
      <c r="I12" s="19"/>
      <c r="J12" s="19"/>
      <c r="K12" s="38">
        <f t="shared" si="0"/>
        <v>0</v>
      </c>
      <c r="L12" s="99">
        <f t="shared" si="1"/>
        <v>0</v>
      </c>
    </row>
    <row r="13" spans="1:12" ht="26.25" customHeight="1" x14ac:dyDescent="0.25">
      <c r="A13" s="17" t="str">
        <f>'2024 Calculator'!D13</f>
        <v>Caramel Corn</v>
      </c>
      <c r="B13" s="114">
        <f>'2024 Calculator'!E13</f>
        <v>12</v>
      </c>
      <c r="C13" s="18"/>
      <c r="D13" s="19"/>
      <c r="E13" s="19"/>
      <c r="F13" s="19"/>
      <c r="G13" s="148"/>
      <c r="H13" s="18">
        <f t="shared" si="2"/>
        <v>0</v>
      </c>
      <c r="I13" s="19"/>
      <c r="J13" s="19"/>
      <c r="K13" s="38">
        <f t="shared" si="0"/>
        <v>0</v>
      </c>
      <c r="L13" s="99">
        <f t="shared" si="1"/>
        <v>0</v>
      </c>
    </row>
    <row r="14" spans="1:12" ht="26.25" customHeight="1" x14ac:dyDescent="0.25">
      <c r="A14" s="17" t="str">
        <f>'2024 Calculator'!D14</f>
        <v>Salted Caramel Ceddar Mix</v>
      </c>
      <c r="B14" s="114">
        <f>'2024 Calculator'!E14</f>
        <v>17</v>
      </c>
      <c r="C14" s="18"/>
      <c r="D14" s="19"/>
      <c r="E14" s="19"/>
      <c r="F14" s="19"/>
      <c r="G14" s="148"/>
      <c r="H14" s="18">
        <f t="shared" si="2"/>
        <v>0</v>
      </c>
      <c r="I14" s="19"/>
      <c r="J14" s="19"/>
      <c r="K14" s="38">
        <f t="shared" si="0"/>
        <v>0</v>
      </c>
      <c r="L14" s="99">
        <f t="shared" si="1"/>
        <v>0</v>
      </c>
    </row>
    <row r="15" spans="1:12" ht="26.25" customHeight="1" x14ac:dyDescent="0.25">
      <c r="A15" s="17"/>
      <c r="B15" s="114"/>
      <c r="C15" s="18"/>
      <c r="D15" s="19"/>
      <c r="E15" s="19"/>
      <c r="F15" s="19"/>
      <c r="G15" s="148"/>
      <c r="H15" s="18">
        <f t="shared" si="2"/>
        <v>0</v>
      </c>
      <c r="I15" s="19"/>
      <c r="J15" s="19"/>
      <c r="K15" s="38">
        <f t="shared" si="0"/>
        <v>0</v>
      </c>
      <c r="L15" s="99">
        <f t="shared" si="1"/>
        <v>0</v>
      </c>
    </row>
    <row r="16" spans="1:12" ht="26.25" customHeight="1" x14ac:dyDescent="0.25">
      <c r="A16" s="17"/>
      <c r="B16" s="114"/>
      <c r="C16" s="18"/>
      <c r="D16" s="19"/>
      <c r="E16" s="19"/>
      <c r="F16" s="19"/>
      <c r="G16" s="148"/>
      <c r="H16" s="18">
        <f t="shared" si="2"/>
        <v>0</v>
      </c>
      <c r="I16" s="19"/>
      <c r="J16" s="19"/>
      <c r="K16" s="38">
        <f t="shared" si="0"/>
        <v>0</v>
      </c>
      <c r="L16" s="99">
        <f t="shared" si="1"/>
        <v>0</v>
      </c>
    </row>
    <row r="17" spans="1:12" ht="26.25" customHeight="1" x14ac:dyDescent="0.25">
      <c r="A17" s="17"/>
      <c r="B17" s="114"/>
      <c r="C17" s="18"/>
      <c r="D17" s="19"/>
      <c r="E17" s="19"/>
      <c r="F17" s="19"/>
      <c r="G17" s="148"/>
      <c r="H17" s="18">
        <f t="shared" si="2"/>
        <v>0</v>
      </c>
      <c r="I17" s="19"/>
      <c r="J17" s="19"/>
      <c r="K17" s="38">
        <f t="shared" si="0"/>
        <v>0</v>
      </c>
      <c r="L17" s="99">
        <f t="shared" si="1"/>
        <v>0</v>
      </c>
    </row>
    <row r="18" spans="1:12" ht="26.25" customHeight="1" x14ac:dyDescent="0.25">
      <c r="A18" s="17"/>
      <c r="B18" s="114"/>
      <c r="C18" s="18"/>
      <c r="D18" s="19"/>
      <c r="E18" s="19"/>
      <c r="F18" s="19"/>
      <c r="G18" s="148"/>
      <c r="H18" s="18"/>
      <c r="I18" s="19"/>
      <c r="J18" s="19"/>
      <c r="K18" s="38">
        <f>H18-I18+J18</f>
        <v>0</v>
      </c>
      <c r="L18" s="99">
        <f>SUM(B18*K18)</f>
        <v>0</v>
      </c>
    </row>
    <row r="19" spans="1:12" ht="26.25" customHeight="1" x14ac:dyDescent="0.25">
      <c r="A19" s="17"/>
      <c r="B19" s="114"/>
      <c r="C19" s="18"/>
      <c r="D19" s="19"/>
      <c r="E19" s="19"/>
      <c r="F19" s="19"/>
      <c r="G19" s="148"/>
      <c r="H19" s="18"/>
      <c r="I19" s="19"/>
      <c r="J19" s="19"/>
      <c r="K19" s="38">
        <f>H19-I19+J19</f>
        <v>0</v>
      </c>
      <c r="L19" s="99">
        <f>SUM(B19*K19)</f>
        <v>0</v>
      </c>
    </row>
    <row r="20" spans="1:12" ht="30" customHeight="1" x14ac:dyDescent="0.25">
      <c r="A20" s="169" t="s">
        <v>163</v>
      </c>
      <c r="B20" s="316"/>
      <c r="C20" s="316"/>
      <c r="D20" s="316"/>
      <c r="E20" s="316"/>
      <c r="F20" s="316"/>
      <c r="G20" s="316"/>
      <c r="H20" s="63"/>
      <c r="I20" s="63" t="s">
        <v>44</v>
      </c>
      <c r="J20" s="64"/>
      <c r="K20" s="55" t="s">
        <v>7</v>
      </c>
      <c r="L20" s="144">
        <f>SUM(L3:L19)</f>
        <v>0</v>
      </c>
    </row>
    <row r="21" spans="1:12" ht="24.95" customHeight="1" x14ac:dyDescent="0.25">
      <c r="A21" s="123" t="s">
        <v>4</v>
      </c>
      <c r="B21" s="323"/>
      <c r="C21" s="323"/>
      <c r="D21" s="323"/>
      <c r="E21" s="323"/>
      <c r="F21" s="323"/>
      <c r="G21" s="323"/>
      <c r="H21"/>
      <c r="K21" s="34" t="s">
        <v>94</v>
      </c>
      <c r="L21" s="32"/>
    </row>
    <row r="22" spans="1:12" ht="24.95" customHeight="1" x14ac:dyDescent="0.25">
      <c r="A22" s="54" t="s">
        <v>6</v>
      </c>
      <c r="B22" s="3"/>
      <c r="C22" s="53"/>
      <c r="D22" s="53"/>
      <c r="E22" s="53"/>
      <c r="F22" s="53"/>
      <c r="G22"/>
      <c r="I22" s="1"/>
      <c r="J22" s="1"/>
      <c r="K22" s="34" t="s">
        <v>70</v>
      </c>
      <c r="L22" s="155"/>
    </row>
    <row r="23" spans="1:12" ht="24.95" customHeight="1" x14ac:dyDescent="0.2">
      <c r="A23" s="11"/>
      <c r="B23" s="319"/>
      <c r="C23" s="319"/>
      <c r="D23" s="319"/>
      <c r="E23" s="319"/>
      <c r="F23" s="319"/>
      <c r="G23" s="319"/>
      <c r="H23" s="11"/>
      <c r="I23" s="1"/>
      <c r="J23" s="1"/>
      <c r="K23" s="34" t="s">
        <v>18</v>
      </c>
      <c r="L23" s="32">
        <f>J20+L20-L21-L22</f>
        <v>0</v>
      </c>
    </row>
    <row r="24" spans="1:12" ht="24.95" customHeight="1" x14ac:dyDescent="0.2">
      <c r="I24" s="321" t="s">
        <v>79</v>
      </c>
      <c r="J24" s="321"/>
      <c r="K24" s="321"/>
      <c r="L24" s="32">
        <f>(L20*0.34)+J20</f>
        <v>0</v>
      </c>
    </row>
    <row r="25" spans="1:12" ht="24.95" customHeight="1" x14ac:dyDescent="0.25">
      <c r="A25" s="138" t="s">
        <v>67</v>
      </c>
      <c r="B25" s="170" t="s">
        <v>101</v>
      </c>
      <c r="C25"/>
      <c r="D25"/>
      <c r="E25"/>
      <c r="F25"/>
      <c r="G25"/>
      <c r="H25"/>
    </row>
    <row r="26" spans="1:12" ht="24.95" customHeight="1" x14ac:dyDescent="0.25">
      <c r="A26" s="122"/>
      <c r="C26"/>
      <c r="D26"/>
      <c r="E26"/>
      <c r="F26"/>
      <c r="G26"/>
      <c r="H26"/>
    </row>
    <row r="27" spans="1:12" ht="24.95" customHeight="1" x14ac:dyDescent="0.25">
      <c r="A27" s="122"/>
      <c r="C27"/>
      <c r="D27"/>
      <c r="E27"/>
      <c r="F27"/>
      <c r="G27"/>
      <c r="H27"/>
    </row>
    <row r="28" spans="1:12" ht="24.95" customHeight="1" x14ac:dyDescent="0.25">
      <c r="A28" s="122"/>
      <c r="C28"/>
      <c r="D28"/>
      <c r="E28"/>
      <c r="F28"/>
      <c r="G28"/>
      <c r="H28"/>
    </row>
    <row r="29" spans="1:12" ht="24.95" customHeight="1" x14ac:dyDescent="0.25">
      <c r="A29" s="122"/>
      <c r="C29"/>
      <c r="D29"/>
      <c r="E29"/>
      <c r="F29"/>
      <c r="G29"/>
      <c r="H29"/>
    </row>
    <row r="30" spans="1:12" ht="24.95" customHeight="1" x14ac:dyDescent="0.25">
      <c r="A30" s="122" t="s">
        <v>102</v>
      </c>
      <c r="B30">
        <f>SUM(B26:B29)</f>
        <v>0</v>
      </c>
    </row>
    <row r="31" spans="1:12" ht="24.95" customHeight="1" x14ac:dyDescent="0.2">
      <c r="C31"/>
      <c r="D31"/>
      <c r="E31"/>
      <c r="F31"/>
      <c r="G31"/>
      <c r="H31"/>
    </row>
    <row r="32" spans="1:12" ht="24.95" customHeight="1" x14ac:dyDescent="0.2"/>
  </sheetData>
  <mergeCells count="5">
    <mergeCell ref="A1:L1"/>
    <mergeCell ref="B20:G20"/>
    <mergeCell ref="B21:G21"/>
    <mergeCell ref="B23:G23"/>
    <mergeCell ref="I24:K24"/>
  </mergeCells>
  <printOptions horizontalCentered="1" verticalCentered="1"/>
  <pageMargins left="0" right="0" top="0.23" bottom="0.24" header="0.5" footer="0.5"/>
  <pageSetup scale="92"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L30"/>
  <sheetViews>
    <sheetView zoomScale="75" zoomScaleNormal="75" workbookViewId="0">
      <selection activeCell="K3" sqref="K3"/>
    </sheetView>
  </sheetViews>
  <sheetFormatPr defaultRowHeight="14.25" x14ac:dyDescent="0.2"/>
  <cols>
    <col min="1" max="1" width="23.85546875" style="4" customWidth="1"/>
    <col min="2" max="2" width="8.140625" customWidth="1"/>
    <col min="3" max="8" width="7.28515625" style="1" customWidth="1"/>
    <col min="9" max="9" width="8.42578125" customWidth="1"/>
    <col min="10" max="10" width="7.28515625" customWidth="1"/>
    <col min="12" max="12" width="14" customWidth="1"/>
  </cols>
  <sheetData>
    <row r="1" spans="1:12" ht="46.5" customHeight="1" x14ac:dyDescent="0.45">
      <c r="A1" s="315" t="s">
        <v>8</v>
      </c>
      <c r="B1" s="315"/>
      <c r="C1" s="315"/>
      <c r="D1" s="315"/>
      <c r="E1" s="315"/>
      <c r="F1" s="315"/>
      <c r="G1" s="315"/>
      <c r="H1" s="315"/>
      <c r="I1" s="315"/>
      <c r="J1" s="315"/>
      <c r="K1" s="315"/>
      <c r="L1" s="315"/>
    </row>
    <row r="2" spans="1:12" ht="47.25" x14ac:dyDescent="0.25">
      <c r="A2" s="13" t="s">
        <v>0</v>
      </c>
      <c r="B2" s="52" t="s">
        <v>1</v>
      </c>
      <c r="C2" s="9" t="s">
        <v>26</v>
      </c>
      <c r="D2" s="19" t="s">
        <v>17</v>
      </c>
      <c r="E2" s="19" t="s">
        <v>17</v>
      </c>
      <c r="F2" s="19" t="s">
        <v>17</v>
      </c>
      <c r="G2" s="148" t="s">
        <v>17</v>
      </c>
      <c r="H2" s="9" t="s">
        <v>27</v>
      </c>
      <c r="I2" s="8" t="s">
        <v>28</v>
      </c>
      <c r="J2" s="8" t="s">
        <v>24</v>
      </c>
      <c r="K2" s="37" t="s">
        <v>13</v>
      </c>
      <c r="L2" s="8" t="s">
        <v>2</v>
      </c>
    </row>
    <row r="3" spans="1:12" s="2" customFormat="1" ht="22.5" customHeight="1" x14ac:dyDescent="0.25">
      <c r="A3" s="17" t="str">
        <f>'2024 Calculator'!D3</f>
        <v>Hometown Hearos Donation</v>
      </c>
      <c r="B3" s="114">
        <f>'2024 Calculator'!E3</f>
        <v>30</v>
      </c>
      <c r="C3" s="18"/>
      <c r="D3" s="19"/>
      <c r="E3" s="19"/>
      <c r="F3" s="19"/>
      <c r="G3" s="148"/>
      <c r="H3" s="18">
        <f>SUM(C3:G3)</f>
        <v>0</v>
      </c>
      <c r="I3" s="19"/>
      <c r="J3" s="19"/>
      <c r="K3" s="38">
        <f t="shared" ref="K3:K17" si="0">H3-I3+J3</f>
        <v>0</v>
      </c>
      <c r="L3" s="99">
        <f t="shared" ref="L3:L17" si="1">SUM(B3*K3)</f>
        <v>0</v>
      </c>
    </row>
    <row r="4" spans="1:12" s="2" customFormat="1" ht="22.5" customHeight="1" x14ac:dyDescent="0.25">
      <c r="A4" s="17" t="str">
        <f>'2024 Calculator'!D4</f>
        <v>Hometown Hearos Donation</v>
      </c>
      <c r="B4" s="114">
        <f>'2024 Calculator'!E4</f>
        <v>5</v>
      </c>
      <c r="C4" s="18"/>
      <c r="D4" s="19"/>
      <c r="E4" s="19"/>
      <c r="F4" s="19"/>
      <c r="G4" s="148"/>
      <c r="H4" s="18">
        <f t="shared" ref="H4:H17" si="2">SUM(C4:G4)</f>
        <v>0</v>
      </c>
      <c r="I4" s="19"/>
      <c r="J4" s="19"/>
      <c r="K4" s="38">
        <f t="shared" si="0"/>
        <v>0</v>
      </c>
      <c r="L4" s="99">
        <f t="shared" si="1"/>
        <v>0</v>
      </c>
    </row>
    <row r="5" spans="1:12" ht="26.25" customHeight="1" x14ac:dyDescent="0.25">
      <c r="A5" s="17" t="str">
        <f>'2024 Calculator'!D5</f>
        <v>3-Pack Combo Box</v>
      </c>
      <c r="B5" s="114">
        <f>'2024 Calculator'!E5</f>
        <v>50</v>
      </c>
      <c r="C5" s="18"/>
      <c r="D5" s="19"/>
      <c r="E5" s="19"/>
      <c r="F5" s="19"/>
      <c r="G5" s="148"/>
      <c r="H5" s="18">
        <f t="shared" si="2"/>
        <v>0</v>
      </c>
      <c r="I5" s="19"/>
      <c r="J5" s="19"/>
      <c r="K5" s="38">
        <f t="shared" si="0"/>
        <v>0</v>
      </c>
      <c r="L5" s="99">
        <f t="shared" si="1"/>
        <v>0</v>
      </c>
    </row>
    <row r="6" spans="1:12" ht="26.25" customHeight="1" x14ac:dyDescent="0.25">
      <c r="A6" s="17" t="str">
        <f>'2024 Calculator'!D6</f>
        <v>White Chocolate Pretzels</v>
      </c>
      <c r="B6" s="114">
        <f>'2024 Calculator'!E6</f>
        <v>35</v>
      </c>
      <c r="C6" s="18"/>
      <c r="D6" s="19"/>
      <c r="E6" s="19"/>
      <c r="F6" s="19"/>
      <c r="G6" s="148"/>
      <c r="H6" s="18">
        <f t="shared" si="2"/>
        <v>0</v>
      </c>
      <c r="I6" s="19"/>
      <c r="J6" s="19"/>
      <c r="K6" s="38">
        <f t="shared" si="0"/>
        <v>0</v>
      </c>
      <c r="L6" s="99">
        <f t="shared" si="1"/>
        <v>0</v>
      </c>
    </row>
    <row r="7" spans="1:12" ht="26.25" customHeight="1" x14ac:dyDescent="0.25">
      <c r="A7" s="17" t="str">
        <f>'2024 Calculator'!D7</f>
        <v>Chocolate Drizzle Toffee</v>
      </c>
      <c r="B7" s="114">
        <f>'2024 Calculator'!E7</f>
        <v>35</v>
      </c>
      <c r="C7" s="18"/>
      <c r="D7" s="19"/>
      <c r="E7" s="19"/>
      <c r="F7" s="19"/>
      <c r="G7" s="148"/>
      <c r="H7" s="18">
        <f t="shared" si="2"/>
        <v>0</v>
      </c>
      <c r="I7" s="19"/>
      <c r="J7" s="19"/>
      <c r="K7" s="38">
        <f t="shared" si="0"/>
        <v>0</v>
      </c>
      <c r="L7" s="99">
        <f t="shared" si="1"/>
        <v>0</v>
      </c>
    </row>
    <row r="8" spans="1:12" ht="26.25" customHeight="1" x14ac:dyDescent="0.25">
      <c r="A8" s="17" t="str">
        <f>'2024 Calculator'!D8</f>
        <v>Micro Kettle</v>
      </c>
      <c r="B8" s="114">
        <f>'2024 Calculator'!E8</f>
        <v>25</v>
      </c>
      <c r="C8" s="18"/>
      <c r="D8" s="19"/>
      <c r="E8" s="19"/>
      <c r="F8" s="19"/>
      <c r="G8" s="148"/>
      <c r="H8" s="18">
        <f t="shared" si="2"/>
        <v>0</v>
      </c>
      <c r="I8" s="19"/>
      <c r="J8" s="19"/>
      <c r="K8" s="38">
        <f t="shared" si="0"/>
        <v>0</v>
      </c>
      <c r="L8" s="99">
        <f t="shared" si="1"/>
        <v>0</v>
      </c>
    </row>
    <row r="9" spans="1:12" ht="26.25" customHeight="1" x14ac:dyDescent="0.25">
      <c r="A9" s="17" t="str">
        <f>'2024 Calculator'!D9</f>
        <v>Micro Butter</v>
      </c>
      <c r="B9" s="114">
        <f>'2024 Calculator'!E9</f>
        <v>25</v>
      </c>
      <c r="C9" s="18"/>
      <c r="D9" s="19"/>
      <c r="E9" s="19"/>
      <c r="F9" s="19"/>
      <c r="G9" s="148"/>
      <c r="H9" s="18">
        <f t="shared" si="2"/>
        <v>0</v>
      </c>
      <c r="I9" s="19"/>
      <c r="J9" s="19"/>
      <c r="K9" s="38">
        <f t="shared" si="0"/>
        <v>0</v>
      </c>
      <c r="L9" s="99">
        <f t="shared" si="1"/>
        <v>0</v>
      </c>
    </row>
    <row r="10" spans="1:12" ht="26.25" customHeight="1" x14ac:dyDescent="0.25">
      <c r="A10" s="17" t="str">
        <f>'2024 Calculator'!D10</f>
        <v>Salted Caramel</v>
      </c>
      <c r="B10" s="114">
        <f>'2024 Calculator'!E10</f>
        <v>25</v>
      </c>
      <c r="C10" s="18"/>
      <c r="D10" s="19"/>
      <c r="E10" s="19"/>
      <c r="F10" s="19"/>
      <c r="G10" s="148"/>
      <c r="H10" s="18">
        <f t="shared" si="2"/>
        <v>0</v>
      </c>
      <c r="I10" s="19"/>
      <c r="J10" s="19"/>
      <c r="K10" s="38">
        <f t="shared" si="0"/>
        <v>0</v>
      </c>
      <c r="L10" s="99">
        <f t="shared" si="1"/>
        <v>0</v>
      </c>
    </row>
    <row r="11" spans="1:12" ht="26.25" customHeight="1" x14ac:dyDescent="0.25">
      <c r="A11" s="17" t="str">
        <f>'2024 Calculator'!D11</f>
        <v>Savory Cheddar</v>
      </c>
      <c r="B11" s="114">
        <f>'2024 Calculator'!E11</f>
        <v>20</v>
      </c>
      <c r="C11" s="18"/>
      <c r="D11" s="19"/>
      <c r="E11" s="19"/>
      <c r="F11" s="19"/>
      <c r="G11" s="148"/>
      <c r="H11" s="18">
        <f t="shared" si="2"/>
        <v>0</v>
      </c>
      <c r="I11" s="19"/>
      <c r="J11" s="19"/>
      <c r="K11" s="38">
        <f t="shared" si="0"/>
        <v>0</v>
      </c>
      <c r="L11" s="99">
        <f t="shared" si="1"/>
        <v>0</v>
      </c>
    </row>
    <row r="12" spans="1:12" ht="26.25" customHeight="1" x14ac:dyDescent="0.25">
      <c r="A12" s="17" t="str">
        <f>'2024 Calculator'!D12</f>
        <v>Popping Corn</v>
      </c>
      <c r="B12" s="114">
        <f>'2024 Calculator'!E12</f>
        <v>17</v>
      </c>
      <c r="C12" s="18"/>
      <c r="D12" s="19"/>
      <c r="E12" s="19"/>
      <c r="F12" s="19"/>
      <c r="G12" s="148"/>
      <c r="H12" s="18">
        <f t="shared" si="2"/>
        <v>0</v>
      </c>
      <c r="I12" s="19"/>
      <c r="J12" s="19"/>
      <c r="K12" s="38">
        <f t="shared" si="0"/>
        <v>0</v>
      </c>
      <c r="L12" s="99">
        <f t="shared" si="1"/>
        <v>0</v>
      </c>
    </row>
    <row r="13" spans="1:12" ht="26.25" customHeight="1" x14ac:dyDescent="0.25">
      <c r="A13" s="17" t="str">
        <f>'2024 Calculator'!D13</f>
        <v>Caramel Corn</v>
      </c>
      <c r="B13" s="114">
        <f>'2024 Calculator'!E13</f>
        <v>12</v>
      </c>
      <c r="C13" s="18"/>
      <c r="D13" s="19"/>
      <c r="E13" s="19"/>
      <c r="F13" s="19"/>
      <c r="G13" s="148"/>
      <c r="H13" s="18">
        <f t="shared" si="2"/>
        <v>0</v>
      </c>
      <c r="I13" s="19"/>
      <c r="J13" s="19"/>
      <c r="K13" s="38">
        <f t="shared" si="0"/>
        <v>0</v>
      </c>
      <c r="L13" s="99">
        <f t="shared" si="1"/>
        <v>0</v>
      </c>
    </row>
    <row r="14" spans="1:12" ht="26.25" customHeight="1" x14ac:dyDescent="0.25">
      <c r="A14" s="17" t="str">
        <f>'2024 Calculator'!D14</f>
        <v>Salted Caramel Ceddar Mix</v>
      </c>
      <c r="B14" s="114">
        <f>'2024 Calculator'!E14</f>
        <v>17</v>
      </c>
      <c r="C14" s="18"/>
      <c r="D14" s="19"/>
      <c r="E14" s="19"/>
      <c r="F14" s="19"/>
      <c r="G14" s="148"/>
      <c r="H14" s="18">
        <f t="shared" si="2"/>
        <v>0</v>
      </c>
      <c r="I14" s="19"/>
      <c r="J14" s="19"/>
      <c r="K14" s="38">
        <f t="shared" si="0"/>
        <v>0</v>
      </c>
      <c r="L14" s="99">
        <f t="shared" si="1"/>
        <v>0</v>
      </c>
    </row>
    <row r="15" spans="1:12" ht="26.25" customHeight="1" x14ac:dyDescent="0.25">
      <c r="A15" s="17"/>
      <c r="B15" s="114"/>
      <c r="C15" s="18"/>
      <c r="D15" s="19"/>
      <c r="E15" s="19"/>
      <c r="F15" s="19"/>
      <c r="G15" s="148"/>
      <c r="H15" s="18">
        <f t="shared" si="2"/>
        <v>0</v>
      </c>
      <c r="I15" s="19"/>
      <c r="J15" s="19"/>
      <c r="K15" s="38">
        <f t="shared" si="0"/>
        <v>0</v>
      </c>
      <c r="L15" s="99">
        <f t="shared" si="1"/>
        <v>0</v>
      </c>
    </row>
    <row r="16" spans="1:12" ht="26.25" customHeight="1" x14ac:dyDescent="0.25">
      <c r="A16" s="17"/>
      <c r="B16" s="114"/>
      <c r="C16" s="18"/>
      <c r="D16" s="19"/>
      <c r="E16" s="19"/>
      <c r="F16" s="19"/>
      <c r="G16" s="148"/>
      <c r="H16" s="18">
        <f t="shared" si="2"/>
        <v>0</v>
      </c>
      <c r="I16" s="19"/>
      <c r="J16" s="19"/>
      <c r="K16" s="38">
        <f t="shared" si="0"/>
        <v>0</v>
      </c>
      <c r="L16" s="99">
        <f t="shared" si="1"/>
        <v>0</v>
      </c>
    </row>
    <row r="17" spans="1:12" ht="26.25" customHeight="1" x14ac:dyDescent="0.25">
      <c r="A17" s="17"/>
      <c r="B17" s="114"/>
      <c r="C17" s="18"/>
      <c r="D17" s="19"/>
      <c r="E17" s="19"/>
      <c r="F17" s="19"/>
      <c r="G17" s="148"/>
      <c r="H17" s="18">
        <f t="shared" si="2"/>
        <v>0</v>
      </c>
      <c r="I17" s="19"/>
      <c r="J17" s="19"/>
      <c r="K17" s="38">
        <f t="shared" si="0"/>
        <v>0</v>
      </c>
      <c r="L17" s="99">
        <f t="shared" si="1"/>
        <v>0</v>
      </c>
    </row>
    <row r="18" spans="1:12" ht="26.25" customHeight="1" x14ac:dyDescent="0.25">
      <c r="A18" s="17"/>
      <c r="B18" s="114"/>
      <c r="C18" s="18"/>
      <c r="D18" s="19"/>
      <c r="E18" s="19"/>
      <c r="F18" s="19"/>
      <c r="G18" s="148"/>
      <c r="H18" s="18"/>
      <c r="I18" s="19"/>
      <c r="J18" s="19"/>
      <c r="K18" s="38">
        <f>H18-I18+J18</f>
        <v>0</v>
      </c>
      <c r="L18" s="99">
        <f>SUM(B18*K18)</f>
        <v>0</v>
      </c>
    </row>
    <row r="19" spans="1:12" ht="26.25" customHeight="1" x14ac:dyDescent="0.25">
      <c r="A19" s="17"/>
      <c r="B19" s="114"/>
      <c r="C19" s="18"/>
      <c r="D19" s="19"/>
      <c r="E19" s="19"/>
      <c r="F19" s="19"/>
      <c r="G19" s="148"/>
      <c r="H19" s="18"/>
      <c r="I19" s="19"/>
      <c r="J19" s="19"/>
      <c r="K19" s="38">
        <f>H19-I19+J19</f>
        <v>0</v>
      </c>
      <c r="L19" s="99">
        <f>SUM(B19*K19)</f>
        <v>0</v>
      </c>
    </row>
    <row r="20" spans="1:12" ht="30" customHeight="1" x14ac:dyDescent="0.25">
      <c r="A20" s="55" t="s">
        <v>160</v>
      </c>
      <c r="B20" s="316"/>
      <c r="C20" s="316"/>
      <c r="D20" s="316"/>
      <c r="E20" s="316"/>
      <c r="F20" s="316"/>
      <c r="G20" s="316"/>
      <c r="H20" s="63"/>
      <c r="I20" s="63" t="s">
        <v>44</v>
      </c>
      <c r="J20" s="64"/>
      <c r="K20" s="55" t="s">
        <v>7</v>
      </c>
      <c r="L20" s="144">
        <f>SUM(L3:L19)</f>
        <v>0</v>
      </c>
    </row>
    <row r="21" spans="1:12" ht="24.95" customHeight="1" x14ac:dyDescent="0.25">
      <c r="A21" s="123" t="s">
        <v>10</v>
      </c>
      <c r="B21" s="317"/>
      <c r="C21" s="318"/>
      <c r="D21" s="318"/>
      <c r="E21" s="318"/>
      <c r="F21" s="318"/>
      <c r="G21" s="318"/>
      <c r="H21" s="11" t="s">
        <v>4</v>
      </c>
      <c r="I21" s="46"/>
      <c r="J21" s="46"/>
      <c r="K21" s="34" t="s">
        <v>94</v>
      </c>
      <c r="L21" s="32"/>
    </row>
    <row r="22" spans="1:12" ht="24.95" customHeight="1" x14ac:dyDescent="0.25">
      <c r="A22" s="54" t="s">
        <v>6</v>
      </c>
      <c r="B22" s="182"/>
      <c r="C22" s="183"/>
      <c r="D22" s="183"/>
      <c r="E22" s="183"/>
      <c r="F22" s="183"/>
      <c r="G22" s="183"/>
      <c r="H22" s="11"/>
      <c r="I22" s="21"/>
      <c r="J22" s="21"/>
      <c r="K22" s="34" t="s">
        <v>70</v>
      </c>
      <c r="L22" s="32"/>
    </row>
    <row r="23" spans="1:12" ht="24.95" customHeight="1" x14ac:dyDescent="0.2">
      <c r="B23" s="319"/>
      <c r="C23" s="320"/>
      <c r="D23" s="320"/>
      <c r="E23" s="320"/>
      <c r="F23" s="320"/>
      <c r="G23" s="320"/>
      <c r="I23" s="1"/>
      <c r="J23" s="1"/>
      <c r="K23" s="34" t="s">
        <v>18</v>
      </c>
      <c r="L23" s="32">
        <f>(J20+L20)-L21-L22</f>
        <v>0</v>
      </c>
    </row>
    <row r="24" spans="1:12" ht="24.95" customHeight="1" x14ac:dyDescent="0.2">
      <c r="A24" s="11"/>
      <c r="H24" s="11"/>
      <c r="I24" s="321" t="s">
        <v>79</v>
      </c>
      <c r="J24" s="321"/>
      <c r="K24" s="321"/>
      <c r="L24" s="32">
        <f>(L20*0.34)+J20</f>
        <v>0</v>
      </c>
    </row>
    <row r="25" spans="1:12" ht="24.95" customHeight="1" x14ac:dyDescent="0.2"/>
    <row r="26" spans="1:12" ht="24.95" customHeight="1" x14ac:dyDescent="0.2">
      <c r="A26" s="4" t="s">
        <v>69</v>
      </c>
      <c r="L26" s="32"/>
    </row>
    <row r="27" spans="1:12" ht="24.95" customHeight="1" x14ac:dyDescent="0.2">
      <c r="A27" s="4" t="s">
        <v>84</v>
      </c>
      <c r="L27" s="147">
        <f>L20</f>
        <v>0</v>
      </c>
    </row>
    <row r="28" spans="1:12" ht="24.95" customHeight="1" thickBot="1" x14ac:dyDescent="0.25">
      <c r="A28" s="4" t="s">
        <v>71</v>
      </c>
      <c r="L28" s="147"/>
    </row>
    <row r="29" spans="1:12" ht="24.95" customHeight="1" thickBot="1" x14ac:dyDescent="0.3">
      <c r="A29" s="54" t="s">
        <v>11</v>
      </c>
      <c r="L29" s="146">
        <f>L26+L27+L28</f>
        <v>0</v>
      </c>
    </row>
    <row r="30" spans="1:12" ht="24.95" customHeight="1" thickTop="1" x14ac:dyDescent="0.2"/>
  </sheetData>
  <mergeCells count="5">
    <mergeCell ref="I24:K24"/>
    <mergeCell ref="B23:G23"/>
    <mergeCell ref="A1:L1"/>
    <mergeCell ref="B21:G21"/>
    <mergeCell ref="B20:G20"/>
  </mergeCells>
  <printOptions horizontalCentered="1" verticalCentered="1"/>
  <pageMargins left="0" right="0" top="0.23" bottom="0.24" header="0.5" footer="0.5"/>
  <pageSetup scale="87" orientation="portrait" r:id="rId1"/>
  <headerFooter alignWithMargins="0"/>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Sheet43">
    <pageSetUpPr fitToPage="1"/>
  </sheetPr>
  <dimension ref="A1:L30"/>
  <sheetViews>
    <sheetView zoomScale="75" zoomScaleNormal="75" workbookViewId="0">
      <selection sqref="A1:L1"/>
    </sheetView>
  </sheetViews>
  <sheetFormatPr defaultRowHeight="14.25" x14ac:dyDescent="0.2"/>
  <cols>
    <col min="1" max="1" width="23.85546875" style="4" customWidth="1"/>
    <col min="2" max="2" width="8.140625" customWidth="1"/>
    <col min="3" max="8" width="7.28515625" style="1" customWidth="1"/>
    <col min="9" max="9" width="8.42578125" customWidth="1"/>
    <col min="10" max="10" width="9.85546875" bestFit="1" customWidth="1"/>
    <col min="12" max="12" width="14" customWidth="1"/>
  </cols>
  <sheetData>
    <row r="1" spans="1:12" ht="46.5" customHeight="1" x14ac:dyDescent="0.45">
      <c r="A1" s="315" t="s">
        <v>95</v>
      </c>
      <c r="B1" s="315"/>
      <c r="C1" s="315"/>
      <c r="D1" s="315"/>
      <c r="E1" s="315"/>
      <c r="F1" s="315"/>
      <c r="G1" s="315"/>
      <c r="H1" s="315"/>
      <c r="I1" s="315"/>
      <c r="J1" s="315"/>
      <c r="K1" s="315"/>
      <c r="L1" s="315"/>
    </row>
    <row r="2" spans="1:12" ht="47.25" x14ac:dyDescent="0.25">
      <c r="A2" s="13" t="s">
        <v>0</v>
      </c>
      <c r="B2" s="52" t="s">
        <v>1</v>
      </c>
      <c r="C2" s="9" t="s">
        <v>26</v>
      </c>
      <c r="D2" s="19" t="s">
        <v>17</v>
      </c>
      <c r="E2" s="19" t="s">
        <v>17</v>
      </c>
      <c r="F2" s="19" t="s">
        <v>17</v>
      </c>
      <c r="G2" s="148" t="s">
        <v>17</v>
      </c>
      <c r="H2" s="9" t="s">
        <v>27</v>
      </c>
      <c r="I2" s="8" t="s">
        <v>28</v>
      </c>
      <c r="J2" s="8" t="s">
        <v>24</v>
      </c>
      <c r="K2" s="37" t="s">
        <v>13</v>
      </c>
      <c r="L2" s="8" t="s">
        <v>2</v>
      </c>
    </row>
    <row r="3" spans="1:12" s="2" customFormat="1" ht="22.5" customHeight="1" x14ac:dyDescent="0.25">
      <c r="A3" s="17" t="str">
        <f>'2024 Calculator'!D3</f>
        <v>Hometown Hearos Donation</v>
      </c>
      <c r="B3" s="114">
        <f>'2024 Calculator'!E3</f>
        <v>30</v>
      </c>
      <c r="C3" s="18"/>
      <c r="D3" s="19"/>
      <c r="E3" s="19"/>
      <c r="F3" s="19"/>
      <c r="G3" s="148"/>
      <c r="H3" s="18">
        <f>SUM(C3:G3)</f>
        <v>0</v>
      </c>
      <c r="I3" s="19"/>
      <c r="J3" s="19"/>
      <c r="K3" s="38">
        <f t="shared" ref="K3:K17" si="0">H3-I3+J3</f>
        <v>0</v>
      </c>
      <c r="L3" s="99">
        <f t="shared" ref="L3:L17" si="1">SUM(B3*K3)</f>
        <v>0</v>
      </c>
    </row>
    <row r="4" spans="1:12" s="2" customFormat="1" ht="22.5" customHeight="1" x14ac:dyDescent="0.25">
      <c r="A4" s="17" t="str">
        <f>'2024 Calculator'!D4</f>
        <v>Hometown Hearos Donation</v>
      </c>
      <c r="B4" s="114">
        <f>'2024 Calculator'!E4</f>
        <v>5</v>
      </c>
      <c r="C4" s="18"/>
      <c r="D4" s="19"/>
      <c r="E4" s="19"/>
      <c r="F4" s="19"/>
      <c r="G4" s="148"/>
      <c r="H4" s="18">
        <f t="shared" ref="H4:H17" si="2">SUM(C4:G4)</f>
        <v>0</v>
      </c>
      <c r="I4" s="19"/>
      <c r="J4" s="19"/>
      <c r="K4" s="38">
        <f t="shared" si="0"/>
        <v>0</v>
      </c>
      <c r="L4" s="99">
        <f t="shared" si="1"/>
        <v>0</v>
      </c>
    </row>
    <row r="5" spans="1:12" ht="26.25" customHeight="1" x14ac:dyDescent="0.25">
      <c r="A5" s="17" t="str">
        <f>'2024 Calculator'!D5</f>
        <v>3-Pack Combo Box</v>
      </c>
      <c r="B5" s="114">
        <f>'2024 Calculator'!E5</f>
        <v>50</v>
      </c>
      <c r="C5" s="18"/>
      <c r="D5" s="19"/>
      <c r="E5" s="19"/>
      <c r="F5" s="19"/>
      <c r="G5" s="148"/>
      <c r="H5" s="18">
        <f t="shared" si="2"/>
        <v>0</v>
      </c>
      <c r="I5" s="19"/>
      <c r="J5" s="19"/>
      <c r="K5" s="38">
        <f t="shared" si="0"/>
        <v>0</v>
      </c>
      <c r="L5" s="99">
        <f t="shared" si="1"/>
        <v>0</v>
      </c>
    </row>
    <row r="6" spans="1:12" ht="26.25" customHeight="1" x14ac:dyDescent="0.25">
      <c r="A6" s="17" t="str">
        <f>'2024 Calculator'!D6</f>
        <v>White Chocolate Pretzels</v>
      </c>
      <c r="B6" s="114">
        <f>'2024 Calculator'!E6</f>
        <v>35</v>
      </c>
      <c r="C6" s="18"/>
      <c r="D6" s="19"/>
      <c r="E6" s="19"/>
      <c r="F6" s="19"/>
      <c r="G6" s="148"/>
      <c r="H6" s="18">
        <f t="shared" si="2"/>
        <v>0</v>
      </c>
      <c r="I6" s="19"/>
      <c r="J6" s="19"/>
      <c r="K6" s="38">
        <f t="shared" si="0"/>
        <v>0</v>
      </c>
      <c r="L6" s="99">
        <f t="shared" si="1"/>
        <v>0</v>
      </c>
    </row>
    <row r="7" spans="1:12" ht="26.25" customHeight="1" x14ac:dyDescent="0.25">
      <c r="A7" s="17" t="str">
        <f>'2024 Calculator'!D7</f>
        <v>Chocolate Drizzle Toffee</v>
      </c>
      <c r="B7" s="114">
        <f>'2024 Calculator'!E7</f>
        <v>35</v>
      </c>
      <c r="C7" s="18"/>
      <c r="D7" s="19"/>
      <c r="E7" s="19"/>
      <c r="F7" s="19"/>
      <c r="G7" s="148"/>
      <c r="H7" s="18">
        <f t="shared" si="2"/>
        <v>0</v>
      </c>
      <c r="I7" s="19"/>
      <c r="J7" s="19"/>
      <c r="K7" s="38">
        <f t="shared" si="0"/>
        <v>0</v>
      </c>
      <c r="L7" s="99">
        <f t="shared" si="1"/>
        <v>0</v>
      </c>
    </row>
    <row r="8" spans="1:12" ht="26.25" customHeight="1" x14ac:dyDescent="0.25">
      <c r="A8" s="17" t="str">
        <f>'2024 Calculator'!D8</f>
        <v>Micro Kettle</v>
      </c>
      <c r="B8" s="114">
        <f>'2024 Calculator'!E8</f>
        <v>25</v>
      </c>
      <c r="C8" s="18"/>
      <c r="D8" s="19"/>
      <c r="E8" s="19"/>
      <c r="F8" s="19"/>
      <c r="G8" s="148"/>
      <c r="H8" s="18">
        <f t="shared" si="2"/>
        <v>0</v>
      </c>
      <c r="I8" s="19"/>
      <c r="J8" s="19"/>
      <c r="K8" s="38">
        <f t="shared" si="0"/>
        <v>0</v>
      </c>
      <c r="L8" s="99">
        <f t="shared" si="1"/>
        <v>0</v>
      </c>
    </row>
    <row r="9" spans="1:12" ht="26.25" customHeight="1" x14ac:dyDescent="0.25">
      <c r="A9" s="17" t="str">
        <f>'2024 Calculator'!D9</f>
        <v>Micro Butter</v>
      </c>
      <c r="B9" s="114">
        <f>'2024 Calculator'!E9</f>
        <v>25</v>
      </c>
      <c r="C9" s="18"/>
      <c r="D9" s="19"/>
      <c r="E9" s="19"/>
      <c r="F9" s="19"/>
      <c r="G9" s="148"/>
      <c r="H9" s="18">
        <f t="shared" si="2"/>
        <v>0</v>
      </c>
      <c r="I9" s="19"/>
      <c r="J9" s="19"/>
      <c r="K9" s="38">
        <f t="shared" si="0"/>
        <v>0</v>
      </c>
      <c r="L9" s="99">
        <f t="shared" si="1"/>
        <v>0</v>
      </c>
    </row>
    <row r="10" spans="1:12" ht="26.25" customHeight="1" x14ac:dyDescent="0.25">
      <c r="A10" s="17" t="str">
        <f>'2024 Calculator'!D10</f>
        <v>Salted Caramel</v>
      </c>
      <c r="B10" s="114">
        <f>'2024 Calculator'!E10</f>
        <v>25</v>
      </c>
      <c r="C10" s="18"/>
      <c r="D10" s="19"/>
      <c r="E10" s="19"/>
      <c r="F10" s="19"/>
      <c r="G10" s="148"/>
      <c r="H10" s="18">
        <f t="shared" si="2"/>
        <v>0</v>
      </c>
      <c r="I10" s="19"/>
      <c r="J10" s="19"/>
      <c r="K10" s="38">
        <f t="shared" si="0"/>
        <v>0</v>
      </c>
      <c r="L10" s="99">
        <f t="shared" si="1"/>
        <v>0</v>
      </c>
    </row>
    <row r="11" spans="1:12" ht="26.25" customHeight="1" x14ac:dyDescent="0.25">
      <c r="A11" s="17" t="str">
        <f>'2024 Calculator'!D11</f>
        <v>Savory Cheddar</v>
      </c>
      <c r="B11" s="114">
        <f>'2024 Calculator'!E11</f>
        <v>20</v>
      </c>
      <c r="C11" s="18"/>
      <c r="D11" s="19"/>
      <c r="E11" s="19"/>
      <c r="F11" s="19"/>
      <c r="G11" s="148"/>
      <c r="H11" s="18">
        <f t="shared" si="2"/>
        <v>0</v>
      </c>
      <c r="I11" s="19"/>
      <c r="J11" s="19"/>
      <c r="K11" s="38">
        <f t="shared" si="0"/>
        <v>0</v>
      </c>
      <c r="L11" s="99">
        <f t="shared" si="1"/>
        <v>0</v>
      </c>
    </row>
    <row r="12" spans="1:12" ht="26.25" customHeight="1" x14ac:dyDescent="0.25">
      <c r="A12" s="17" t="str">
        <f>'2024 Calculator'!D12</f>
        <v>Popping Corn</v>
      </c>
      <c r="B12" s="114">
        <f>'2024 Calculator'!E12</f>
        <v>17</v>
      </c>
      <c r="C12" s="18"/>
      <c r="D12" s="19"/>
      <c r="E12" s="19"/>
      <c r="F12" s="19"/>
      <c r="G12" s="148"/>
      <c r="H12" s="18">
        <f t="shared" si="2"/>
        <v>0</v>
      </c>
      <c r="I12" s="19"/>
      <c r="J12" s="19"/>
      <c r="K12" s="38">
        <f t="shared" si="0"/>
        <v>0</v>
      </c>
      <c r="L12" s="99">
        <f t="shared" si="1"/>
        <v>0</v>
      </c>
    </row>
    <row r="13" spans="1:12" ht="26.25" customHeight="1" x14ac:dyDescent="0.25">
      <c r="A13" s="17" t="str">
        <f>'2024 Calculator'!D13</f>
        <v>Caramel Corn</v>
      </c>
      <c r="B13" s="114">
        <f>'2024 Calculator'!E13</f>
        <v>12</v>
      </c>
      <c r="C13" s="18"/>
      <c r="D13" s="19"/>
      <c r="E13" s="19"/>
      <c r="F13" s="19"/>
      <c r="G13" s="148"/>
      <c r="H13" s="18">
        <f t="shared" si="2"/>
        <v>0</v>
      </c>
      <c r="I13" s="19"/>
      <c r="J13" s="19"/>
      <c r="K13" s="38">
        <f t="shared" si="0"/>
        <v>0</v>
      </c>
      <c r="L13" s="99">
        <f t="shared" si="1"/>
        <v>0</v>
      </c>
    </row>
    <row r="14" spans="1:12" ht="26.25" customHeight="1" x14ac:dyDescent="0.25">
      <c r="A14" s="17" t="str">
        <f>'2024 Calculator'!D14</f>
        <v>Salted Caramel Ceddar Mix</v>
      </c>
      <c r="B14" s="114">
        <f>'2024 Calculator'!E14</f>
        <v>17</v>
      </c>
      <c r="C14" s="18"/>
      <c r="D14" s="19"/>
      <c r="E14" s="19"/>
      <c r="F14" s="19"/>
      <c r="G14" s="148"/>
      <c r="H14" s="18">
        <f t="shared" si="2"/>
        <v>0</v>
      </c>
      <c r="I14" s="19"/>
      <c r="J14" s="19"/>
      <c r="K14" s="38">
        <f t="shared" si="0"/>
        <v>0</v>
      </c>
      <c r="L14" s="99">
        <f t="shared" si="1"/>
        <v>0</v>
      </c>
    </row>
    <row r="15" spans="1:12" ht="26.25" customHeight="1" x14ac:dyDescent="0.25">
      <c r="A15" s="17"/>
      <c r="B15" s="114"/>
      <c r="C15" s="18"/>
      <c r="D15" s="19"/>
      <c r="E15" s="19"/>
      <c r="F15" s="19"/>
      <c r="G15" s="148"/>
      <c r="H15" s="18">
        <f t="shared" si="2"/>
        <v>0</v>
      </c>
      <c r="I15" s="19"/>
      <c r="J15" s="19"/>
      <c r="K15" s="38">
        <f t="shared" si="0"/>
        <v>0</v>
      </c>
      <c r="L15" s="99">
        <f t="shared" si="1"/>
        <v>0</v>
      </c>
    </row>
    <row r="16" spans="1:12" ht="26.25" customHeight="1" x14ac:dyDescent="0.25">
      <c r="A16" s="17"/>
      <c r="B16" s="114"/>
      <c r="C16" s="18"/>
      <c r="D16" s="19"/>
      <c r="E16" s="19"/>
      <c r="F16" s="19"/>
      <c r="G16" s="148"/>
      <c r="H16" s="18">
        <f t="shared" si="2"/>
        <v>0</v>
      </c>
      <c r="I16" s="19"/>
      <c r="J16" s="19"/>
      <c r="K16" s="38">
        <f t="shared" si="0"/>
        <v>0</v>
      </c>
      <c r="L16" s="99">
        <f t="shared" si="1"/>
        <v>0</v>
      </c>
    </row>
    <row r="17" spans="1:12" ht="26.25" customHeight="1" x14ac:dyDescent="0.25">
      <c r="A17" s="17"/>
      <c r="B17" s="114"/>
      <c r="C17" s="18"/>
      <c r="D17" s="19"/>
      <c r="E17" s="19"/>
      <c r="F17" s="19"/>
      <c r="G17" s="148"/>
      <c r="H17" s="18">
        <f t="shared" si="2"/>
        <v>0</v>
      </c>
      <c r="I17" s="19"/>
      <c r="J17" s="19"/>
      <c r="K17" s="38">
        <f t="shared" si="0"/>
        <v>0</v>
      </c>
      <c r="L17" s="99">
        <f t="shared" si="1"/>
        <v>0</v>
      </c>
    </row>
    <row r="18" spans="1:12" ht="26.25" customHeight="1" x14ac:dyDescent="0.25">
      <c r="A18" s="17"/>
      <c r="B18" s="114"/>
      <c r="C18" s="18"/>
      <c r="D18" s="19"/>
      <c r="E18" s="19"/>
      <c r="F18" s="19"/>
      <c r="G18" s="148"/>
      <c r="H18" s="18"/>
      <c r="I18" s="19"/>
      <c r="J18" s="19"/>
      <c r="K18" s="38">
        <f>H18-I18+J18</f>
        <v>0</v>
      </c>
      <c r="L18" s="99">
        <f>SUM(B18*K18)</f>
        <v>0</v>
      </c>
    </row>
    <row r="19" spans="1:12" ht="26.25" customHeight="1" x14ac:dyDescent="0.25">
      <c r="A19" s="17"/>
      <c r="B19" s="114"/>
      <c r="C19" s="18"/>
      <c r="D19" s="19"/>
      <c r="E19" s="19"/>
      <c r="F19" s="19"/>
      <c r="G19" s="148"/>
      <c r="H19" s="18"/>
      <c r="I19" s="19"/>
      <c r="J19" s="19"/>
      <c r="K19" s="38">
        <f>H19-I19+J19</f>
        <v>0</v>
      </c>
      <c r="L19" s="99">
        <f>SUM(B19*K19)</f>
        <v>0</v>
      </c>
    </row>
    <row r="20" spans="1:12" ht="30" customHeight="1" x14ac:dyDescent="0.25">
      <c r="A20" s="169" t="s">
        <v>163</v>
      </c>
      <c r="B20" s="316"/>
      <c r="C20" s="316"/>
      <c r="D20" s="316"/>
      <c r="E20" s="316"/>
      <c r="F20" s="316"/>
      <c r="G20" s="316"/>
      <c r="H20" s="63"/>
      <c r="I20" s="63" t="s">
        <v>44</v>
      </c>
      <c r="J20" s="64"/>
      <c r="K20" s="55" t="s">
        <v>7</v>
      </c>
      <c r="L20" s="144">
        <f>SUM(L3:L19)</f>
        <v>0</v>
      </c>
    </row>
    <row r="21" spans="1:12" ht="24.95" customHeight="1" x14ac:dyDescent="0.25">
      <c r="A21" s="123" t="s">
        <v>4</v>
      </c>
      <c r="B21" s="323"/>
      <c r="C21" s="323"/>
      <c r="D21" s="323"/>
      <c r="E21" s="323"/>
      <c r="F21" s="323"/>
      <c r="G21" s="323"/>
      <c r="H21"/>
      <c r="K21" s="34" t="s">
        <v>94</v>
      </c>
      <c r="L21" s="32"/>
    </row>
    <row r="22" spans="1:12" ht="24.95" customHeight="1" x14ac:dyDescent="0.25">
      <c r="A22" s="54" t="s">
        <v>6</v>
      </c>
      <c r="B22" s="3"/>
      <c r="C22" s="53"/>
      <c r="D22" s="53"/>
      <c r="E22" s="53"/>
      <c r="F22" s="53"/>
      <c r="G22"/>
      <c r="I22" s="1"/>
      <c r="J22" s="1"/>
      <c r="K22" s="34" t="s">
        <v>70</v>
      </c>
      <c r="L22" s="155"/>
    </row>
    <row r="23" spans="1:12" ht="24.95" customHeight="1" x14ac:dyDescent="0.2">
      <c r="A23" s="11"/>
      <c r="B23" s="319"/>
      <c r="C23" s="319"/>
      <c r="D23" s="319"/>
      <c r="E23" s="319"/>
      <c r="F23" s="319"/>
      <c r="G23" s="319"/>
      <c r="H23" s="11"/>
      <c r="I23" s="1"/>
      <c r="J23" s="1"/>
      <c r="K23" s="34" t="s">
        <v>18</v>
      </c>
      <c r="L23" s="32">
        <f>J20+L20-L21-L22</f>
        <v>0</v>
      </c>
    </row>
    <row r="24" spans="1:12" ht="24.95" customHeight="1" x14ac:dyDescent="0.2">
      <c r="I24" s="321" t="s">
        <v>79</v>
      </c>
      <c r="J24" s="321"/>
      <c r="K24" s="321"/>
      <c r="L24" s="32">
        <f>(L20*0.34)+J20</f>
        <v>0</v>
      </c>
    </row>
    <row r="25" spans="1:12" ht="24.95" customHeight="1" x14ac:dyDescent="0.25">
      <c r="A25" s="138" t="s">
        <v>67</v>
      </c>
      <c r="B25" s="170" t="s">
        <v>101</v>
      </c>
      <c r="C25"/>
      <c r="D25"/>
      <c r="E25"/>
      <c r="F25"/>
      <c r="G25"/>
      <c r="H25"/>
    </row>
    <row r="26" spans="1:12" ht="24.95" customHeight="1" x14ac:dyDescent="0.25">
      <c r="A26" s="122"/>
      <c r="C26"/>
      <c r="D26"/>
      <c r="E26"/>
      <c r="F26"/>
      <c r="G26"/>
      <c r="H26"/>
    </row>
    <row r="27" spans="1:12" ht="24.95" customHeight="1" x14ac:dyDescent="0.25">
      <c r="A27" s="122"/>
      <c r="C27"/>
      <c r="D27"/>
      <c r="E27"/>
      <c r="F27"/>
      <c r="G27"/>
      <c r="H27"/>
    </row>
    <row r="28" spans="1:12" ht="15" x14ac:dyDescent="0.25">
      <c r="A28" s="122"/>
      <c r="C28"/>
      <c r="D28"/>
      <c r="E28"/>
      <c r="F28"/>
      <c r="G28"/>
      <c r="H28"/>
    </row>
    <row r="29" spans="1:12" ht="15" x14ac:dyDescent="0.25">
      <c r="A29" s="122"/>
      <c r="C29"/>
      <c r="D29"/>
      <c r="E29"/>
      <c r="F29"/>
      <c r="G29"/>
      <c r="H29"/>
    </row>
    <row r="30" spans="1:12" ht="15" x14ac:dyDescent="0.25">
      <c r="A30" s="122" t="s">
        <v>102</v>
      </c>
      <c r="B30">
        <f>SUM(B26:B29)</f>
        <v>0</v>
      </c>
    </row>
  </sheetData>
  <mergeCells count="5">
    <mergeCell ref="A1:L1"/>
    <mergeCell ref="B20:G20"/>
    <mergeCell ref="B21:G21"/>
    <mergeCell ref="B23:G23"/>
    <mergeCell ref="I24:K24"/>
  </mergeCells>
  <printOptions horizontalCentered="1" verticalCentered="1"/>
  <pageMargins left="0" right="0" top="0.23" bottom="0.24" header="0.5" footer="0.5"/>
  <pageSetup scale="92" orientation="portrait" r:id="rId1"/>
  <headerFooter alignWithMargins="0"/>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Sheet44">
    <pageSetUpPr fitToPage="1"/>
  </sheetPr>
  <dimension ref="A1:L33"/>
  <sheetViews>
    <sheetView zoomScale="75" zoomScaleNormal="75" workbookViewId="0">
      <selection sqref="A1:L1"/>
    </sheetView>
  </sheetViews>
  <sheetFormatPr defaultRowHeight="14.25" x14ac:dyDescent="0.2"/>
  <cols>
    <col min="1" max="1" width="23.85546875" style="4" customWidth="1"/>
    <col min="2" max="2" width="8.140625" customWidth="1"/>
    <col min="3" max="8" width="7.28515625" style="1" customWidth="1"/>
    <col min="9" max="9" width="8.42578125" customWidth="1"/>
    <col min="10" max="10" width="8.5703125" bestFit="1" customWidth="1"/>
    <col min="12" max="12" width="14" customWidth="1"/>
  </cols>
  <sheetData>
    <row r="1" spans="1:12" ht="46.5" customHeight="1" x14ac:dyDescent="0.45">
      <c r="A1" s="315" t="s">
        <v>95</v>
      </c>
      <c r="B1" s="315"/>
      <c r="C1" s="315"/>
      <c r="D1" s="315"/>
      <c r="E1" s="315"/>
      <c r="F1" s="315"/>
      <c r="G1" s="315"/>
      <c r="H1" s="315"/>
      <c r="I1" s="315"/>
      <c r="J1" s="315"/>
      <c r="K1" s="315"/>
      <c r="L1" s="315"/>
    </row>
    <row r="2" spans="1:12" ht="47.25" x14ac:dyDescent="0.25">
      <c r="A2" s="13" t="s">
        <v>0</v>
      </c>
      <c r="B2" s="52" t="s">
        <v>1</v>
      </c>
      <c r="C2" s="9" t="s">
        <v>26</v>
      </c>
      <c r="D2" s="19" t="s">
        <v>17</v>
      </c>
      <c r="E2" s="19" t="s">
        <v>17</v>
      </c>
      <c r="F2" s="19" t="s">
        <v>17</v>
      </c>
      <c r="G2" s="148" t="s">
        <v>17</v>
      </c>
      <c r="H2" s="9" t="s">
        <v>27</v>
      </c>
      <c r="I2" s="8" t="s">
        <v>28</v>
      </c>
      <c r="J2" s="8" t="s">
        <v>24</v>
      </c>
      <c r="K2" s="37" t="s">
        <v>13</v>
      </c>
      <c r="L2" s="8" t="s">
        <v>2</v>
      </c>
    </row>
    <row r="3" spans="1:12" s="2" customFormat="1" ht="22.5" customHeight="1" x14ac:dyDescent="0.25">
      <c r="A3" s="17" t="str">
        <f>'2024 Calculator'!D3</f>
        <v>Hometown Hearos Donation</v>
      </c>
      <c r="B3" s="114">
        <f>'2024 Calculator'!E3</f>
        <v>30</v>
      </c>
      <c r="C3" s="18"/>
      <c r="D3" s="19"/>
      <c r="E3" s="19"/>
      <c r="F3" s="19"/>
      <c r="G3" s="148"/>
      <c r="H3" s="18">
        <f>SUM(C3:G3)</f>
        <v>0</v>
      </c>
      <c r="I3" s="19"/>
      <c r="J3" s="19"/>
      <c r="K3" s="38">
        <f t="shared" ref="K3:K17" si="0">H3-I3+J3</f>
        <v>0</v>
      </c>
      <c r="L3" s="99">
        <f t="shared" ref="L3:L17" si="1">SUM(B3*K3)</f>
        <v>0</v>
      </c>
    </row>
    <row r="4" spans="1:12" s="2" customFormat="1" ht="22.5" customHeight="1" x14ac:dyDescent="0.25">
      <c r="A4" s="17" t="str">
        <f>'2024 Calculator'!D4</f>
        <v>Hometown Hearos Donation</v>
      </c>
      <c r="B4" s="114">
        <f>'2024 Calculator'!E4</f>
        <v>5</v>
      </c>
      <c r="C4" s="18"/>
      <c r="D4" s="19"/>
      <c r="E4" s="19"/>
      <c r="F4" s="19"/>
      <c r="G4" s="148"/>
      <c r="H4" s="18">
        <f t="shared" ref="H4:H17" si="2">SUM(C4:G4)</f>
        <v>0</v>
      </c>
      <c r="I4" s="19"/>
      <c r="J4" s="19"/>
      <c r="K4" s="38">
        <f t="shared" si="0"/>
        <v>0</v>
      </c>
      <c r="L4" s="99">
        <f t="shared" si="1"/>
        <v>0</v>
      </c>
    </row>
    <row r="5" spans="1:12" ht="26.25" customHeight="1" x14ac:dyDescent="0.25">
      <c r="A5" s="17" t="str">
        <f>'2024 Calculator'!D5</f>
        <v>3-Pack Combo Box</v>
      </c>
      <c r="B5" s="114">
        <f>'2024 Calculator'!E5</f>
        <v>50</v>
      </c>
      <c r="C5" s="18"/>
      <c r="D5" s="19"/>
      <c r="E5" s="19"/>
      <c r="F5" s="19"/>
      <c r="G5" s="148"/>
      <c r="H5" s="18">
        <f t="shared" si="2"/>
        <v>0</v>
      </c>
      <c r="I5" s="19"/>
      <c r="J5" s="19"/>
      <c r="K5" s="38">
        <f t="shared" si="0"/>
        <v>0</v>
      </c>
      <c r="L5" s="99">
        <f t="shared" si="1"/>
        <v>0</v>
      </c>
    </row>
    <row r="6" spans="1:12" ht="26.25" customHeight="1" x14ac:dyDescent="0.25">
      <c r="A6" s="17" t="str">
        <f>'2024 Calculator'!D6</f>
        <v>White Chocolate Pretzels</v>
      </c>
      <c r="B6" s="114">
        <f>'2024 Calculator'!E6</f>
        <v>35</v>
      </c>
      <c r="C6" s="18"/>
      <c r="D6" s="19"/>
      <c r="E6" s="19"/>
      <c r="F6" s="19"/>
      <c r="G6" s="148"/>
      <c r="H6" s="18">
        <f t="shared" si="2"/>
        <v>0</v>
      </c>
      <c r="I6" s="19"/>
      <c r="J6" s="19"/>
      <c r="K6" s="38">
        <f t="shared" si="0"/>
        <v>0</v>
      </c>
      <c r="L6" s="99">
        <f t="shared" si="1"/>
        <v>0</v>
      </c>
    </row>
    <row r="7" spans="1:12" ht="26.25" customHeight="1" x14ac:dyDescent="0.25">
      <c r="A7" s="17" t="str">
        <f>'2024 Calculator'!D7</f>
        <v>Chocolate Drizzle Toffee</v>
      </c>
      <c r="B7" s="114">
        <f>'2024 Calculator'!E7</f>
        <v>35</v>
      </c>
      <c r="C7" s="18"/>
      <c r="D7" s="19"/>
      <c r="E7" s="19"/>
      <c r="F7" s="19"/>
      <c r="G7" s="148"/>
      <c r="H7" s="18">
        <f t="shared" si="2"/>
        <v>0</v>
      </c>
      <c r="I7" s="19"/>
      <c r="J7" s="19"/>
      <c r="K7" s="38">
        <f t="shared" si="0"/>
        <v>0</v>
      </c>
      <c r="L7" s="99">
        <f t="shared" si="1"/>
        <v>0</v>
      </c>
    </row>
    <row r="8" spans="1:12" ht="26.25" customHeight="1" x14ac:dyDescent="0.25">
      <c r="A8" s="17" t="str">
        <f>'2024 Calculator'!D8</f>
        <v>Micro Kettle</v>
      </c>
      <c r="B8" s="114">
        <f>'2024 Calculator'!E8</f>
        <v>25</v>
      </c>
      <c r="C8" s="18"/>
      <c r="D8" s="19"/>
      <c r="E8" s="19"/>
      <c r="F8" s="19"/>
      <c r="G8" s="148"/>
      <c r="H8" s="18">
        <f t="shared" si="2"/>
        <v>0</v>
      </c>
      <c r="I8" s="19"/>
      <c r="J8" s="19"/>
      <c r="K8" s="38">
        <f t="shared" si="0"/>
        <v>0</v>
      </c>
      <c r="L8" s="99">
        <f t="shared" si="1"/>
        <v>0</v>
      </c>
    </row>
    <row r="9" spans="1:12" ht="26.25" customHeight="1" x14ac:dyDescent="0.25">
      <c r="A9" s="17" t="str">
        <f>'2024 Calculator'!D9</f>
        <v>Micro Butter</v>
      </c>
      <c r="B9" s="114">
        <f>'2024 Calculator'!E9</f>
        <v>25</v>
      </c>
      <c r="C9" s="18"/>
      <c r="D9" s="19"/>
      <c r="E9" s="19"/>
      <c r="F9" s="19"/>
      <c r="G9" s="148"/>
      <c r="H9" s="18">
        <f t="shared" si="2"/>
        <v>0</v>
      </c>
      <c r="I9" s="19"/>
      <c r="J9" s="19"/>
      <c r="K9" s="38">
        <f t="shared" si="0"/>
        <v>0</v>
      </c>
      <c r="L9" s="99">
        <f t="shared" si="1"/>
        <v>0</v>
      </c>
    </row>
    <row r="10" spans="1:12" ht="26.25" customHeight="1" x14ac:dyDescent="0.25">
      <c r="A10" s="17" t="str">
        <f>'2024 Calculator'!D10</f>
        <v>Salted Caramel</v>
      </c>
      <c r="B10" s="114">
        <f>'2024 Calculator'!E10</f>
        <v>25</v>
      </c>
      <c r="C10" s="18"/>
      <c r="D10" s="19"/>
      <c r="E10" s="19"/>
      <c r="F10" s="19"/>
      <c r="G10" s="148"/>
      <c r="H10" s="18">
        <f t="shared" si="2"/>
        <v>0</v>
      </c>
      <c r="I10" s="19"/>
      <c r="J10" s="19"/>
      <c r="K10" s="38">
        <f t="shared" si="0"/>
        <v>0</v>
      </c>
      <c r="L10" s="99">
        <f t="shared" si="1"/>
        <v>0</v>
      </c>
    </row>
    <row r="11" spans="1:12" ht="26.25" customHeight="1" x14ac:dyDescent="0.25">
      <c r="A11" s="17" t="str">
        <f>'2024 Calculator'!D11</f>
        <v>Savory Cheddar</v>
      </c>
      <c r="B11" s="114">
        <f>'2024 Calculator'!E11</f>
        <v>20</v>
      </c>
      <c r="C11" s="18"/>
      <c r="D11" s="19"/>
      <c r="E11" s="19"/>
      <c r="F11" s="19"/>
      <c r="G11" s="148"/>
      <c r="H11" s="18">
        <f t="shared" si="2"/>
        <v>0</v>
      </c>
      <c r="I11" s="19"/>
      <c r="J11" s="19"/>
      <c r="K11" s="38">
        <f t="shared" si="0"/>
        <v>0</v>
      </c>
      <c r="L11" s="99">
        <f t="shared" si="1"/>
        <v>0</v>
      </c>
    </row>
    <row r="12" spans="1:12" ht="26.25" customHeight="1" x14ac:dyDescent="0.25">
      <c r="A12" s="17" t="str">
        <f>'2024 Calculator'!D12</f>
        <v>Popping Corn</v>
      </c>
      <c r="B12" s="114">
        <f>'2024 Calculator'!E12</f>
        <v>17</v>
      </c>
      <c r="C12" s="18"/>
      <c r="D12" s="19"/>
      <c r="E12" s="19"/>
      <c r="F12" s="19"/>
      <c r="G12" s="148"/>
      <c r="H12" s="18">
        <f t="shared" si="2"/>
        <v>0</v>
      </c>
      <c r="I12" s="19"/>
      <c r="J12" s="19"/>
      <c r="K12" s="38">
        <f t="shared" si="0"/>
        <v>0</v>
      </c>
      <c r="L12" s="99">
        <f t="shared" si="1"/>
        <v>0</v>
      </c>
    </row>
    <row r="13" spans="1:12" ht="26.25" customHeight="1" x14ac:dyDescent="0.25">
      <c r="A13" s="17" t="str">
        <f>'2024 Calculator'!D13</f>
        <v>Caramel Corn</v>
      </c>
      <c r="B13" s="114">
        <f>'2024 Calculator'!E13</f>
        <v>12</v>
      </c>
      <c r="C13" s="18"/>
      <c r="D13" s="19"/>
      <c r="E13" s="19"/>
      <c r="F13" s="19"/>
      <c r="G13" s="148"/>
      <c r="H13" s="18">
        <f t="shared" si="2"/>
        <v>0</v>
      </c>
      <c r="I13" s="19"/>
      <c r="J13" s="19"/>
      <c r="K13" s="38">
        <f t="shared" si="0"/>
        <v>0</v>
      </c>
      <c r="L13" s="99">
        <f t="shared" si="1"/>
        <v>0</v>
      </c>
    </row>
    <row r="14" spans="1:12" ht="26.25" customHeight="1" x14ac:dyDescent="0.25">
      <c r="A14" s="17" t="str">
        <f>'2024 Calculator'!D14</f>
        <v>Salted Caramel Ceddar Mix</v>
      </c>
      <c r="B14" s="114">
        <f>'2024 Calculator'!E14</f>
        <v>17</v>
      </c>
      <c r="C14" s="18"/>
      <c r="D14" s="19"/>
      <c r="E14" s="19"/>
      <c r="F14" s="19"/>
      <c r="G14" s="148"/>
      <c r="H14" s="18">
        <f t="shared" si="2"/>
        <v>0</v>
      </c>
      <c r="I14" s="19"/>
      <c r="J14" s="19"/>
      <c r="K14" s="38">
        <f t="shared" si="0"/>
        <v>0</v>
      </c>
      <c r="L14" s="99">
        <f t="shared" si="1"/>
        <v>0</v>
      </c>
    </row>
    <row r="15" spans="1:12" ht="26.25" customHeight="1" x14ac:dyDescent="0.25">
      <c r="A15" s="17"/>
      <c r="B15" s="114"/>
      <c r="C15" s="18"/>
      <c r="D15" s="19"/>
      <c r="E15" s="19"/>
      <c r="F15" s="19"/>
      <c r="G15" s="148"/>
      <c r="H15" s="18">
        <f t="shared" si="2"/>
        <v>0</v>
      </c>
      <c r="I15" s="19"/>
      <c r="J15" s="19"/>
      <c r="K15" s="38">
        <f t="shared" si="0"/>
        <v>0</v>
      </c>
      <c r="L15" s="99">
        <f t="shared" si="1"/>
        <v>0</v>
      </c>
    </row>
    <row r="16" spans="1:12" ht="26.25" customHeight="1" x14ac:dyDescent="0.25">
      <c r="A16" s="17"/>
      <c r="B16" s="114"/>
      <c r="C16" s="18"/>
      <c r="D16" s="19"/>
      <c r="E16" s="19"/>
      <c r="F16" s="19"/>
      <c r="G16" s="148"/>
      <c r="H16" s="18">
        <f t="shared" si="2"/>
        <v>0</v>
      </c>
      <c r="I16" s="19"/>
      <c r="J16" s="19"/>
      <c r="K16" s="38">
        <f t="shared" si="0"/>
        <v>0</v>
      </c>
      <c r="L16" s="99">
        <f t="shared" si="1"/>
        <v>0</v>
      </c>
    </row>
    <row r="17" spans="1:12" ht="26.25" customHeight="1" x14ac:dyDescent="0.25">
      <c r="A17" s="17"/>
      <c r="B17" s="114"/>
      <c r="C17" s="18"/>
      <c r="D17" s="19"/>
      <c r="E17" s="19"/>
      <c r="F17" s="19"/>
      <c r="G17" s="148"/>
      <c r="H17" s="18">
        <f t="shared" si="2"/>
        <v>0</v>
      </c>
      <c r="I17" s="19"/>
      <c r="J17" s="19"/>
      <c r="K17" s="38">
        <f t="shared" si="0"/>
        <v>0</v>
      </c>
      <c r="L17" s="99">
        <f t="shared" si="1"/>
        <v>0</v>
      </c>
    </row>
    <row r="18" spans="1:12" ht="26.25" customHeight="1" x14ac:dyDescent="0.25">
      <c r="A18" s="17"/>
      <c r="B18" s="114"/>
      <c r="C18" s="18"/>
      <c r="D18" s="19"/>
      <c r="E18" s="19"/>
      <c r="F18" s="19"/>
      <c r="G18" s="148"/>
      <c r="H18" s="18"/>
      <c r="I18" s="19"/>
      <c r="J18" s="19"/>
      <c r="K18" s="38">
        <f>H18-I18+J18</f>
        <v>0</v>
      </c>
      <c r="L18" s="99">
        <f>SUM(B18*K18)</f>
        <v>0</v>
      </c>
    </row>
    <row r="19" spans="1:12" ht="26.25" customHeight="1" x14ac:dyDescent="0.25">
      <c r="A19" s="17"/>
      <c r="B19" s="114"/>
      <c r="C19" s="18"/>
      <c r="D19" s="19"/>
      <c r="E19" s="19"/>
      <c r="F19" s="19"/>
      <c r="G19" s="148"/>
      <c r="H19" s="18"/>
      <c r="I19" s="19"/>
      <c r="J19" s="19"/>
      <c r="K19" s="38">
        <f>H19-I19+J19</f>
        <v>0</v>
      </c>
      <c r="L19" s="99">
        <f>SUM(B19*K19)</f>
        <v>0</v>
      </c>
    </row>
    <row r="20" spans="1:12" ht="30" customHeight="1" x14ac:dyDescent="0.25">
      <c r="A20" s="169" t="s">
        <v>163</v>
      </c>
      <c r="B20" s="316"/>
      <c r="C20" s="316"/>
      <c r="D20" s="316"/>
      <c r="E20" s="316"/>
      <c r="F20" s="316"/>
      <c r="G20" s="316"/>
      <c r="H20" s="63"/>
      <c r="I20" s="63" t="s">
        <v>44</v>
      </c>
      <c r="J20" s="64"/>
      <c r="K20" s="55" t="s">
        <v>7</v>
      </c>
      <c r="L20" s="144">
        <f>SUM(L3:L19)</f>
        <v>0</v>
      </c>
    </row>
    <row r="21" spans="1:12" ht="24.95" customHeight="1" x14ac:dyDescent="0.25">
      <c r="A21" s="123" t="s">
        <v>4</v>
      </c>
      <c r="B21" s="323"/>
      <c r="C21" s="323"/>
      <c r="D21" s="323"/>
      <c r="E21" s="323"/>
      <c r="F21" s="323"/>
      <c r="G21" s="323"/>
      <c r="H21"/>
      <c r="K21" s="34" t="s">
        <v>94</v>
      </c>
      <c r="L21" s="32"/>
    </row>
    <row r="22" spans="1:12" ht="24.95" customHeight="1" x14ac:dyDescent="0.25">
      <c r="A22" s="54" t="s">
        <v>6</v>
      </c>
      <c r="B22" s="3"/>
      <c r="C22" s="53"/>
      <c r="D22" s="53"/>
      <c r="E22" s="53"/>
      <c r="F22" s="53"/>
      <c r="G22"/>
      <c r="I22" s="1"/>
      <c r="J22" s="1"/>
      <c r="K22" s="34" t="s">
        <v>70</v>
      </c>
      <c r="L22" s="155"/>
    </row>
    <row r="23" spans="1:12" ht="24.95" customHeight="1" x14ac:dyDescent="0.2">
      <c r="A23" s="11"/>
      <c r="B23" s="319"/>
      <c r="C23" s="319"/>
      <c r="D23" s="319"/>
      <c r="E23" s="319"/>
      <c r="F23" s="319"/>
      <c r="G23" s="319"/>
      <c r="H23" s="11"/>
      <c r="I23" s="1"/>
      <c r="J23" s="1"/>
      <c r="K23" s="34" t="s">
        <v>18</v>
      </c>
      <c r="L23" s="32">
        <f>J20+L20-L21-L22</f>
        <v>0</v>
      </c>
    </row>
    <row r="24" spans="1:12" ht="24.95" customHeight="1" x14ac:dyDescent="0.2">
      <c r="I24" s="321" t="s">
        <v>79</v>
      </c>
      <c r="J24" s="321"/>
      <c r="K24" s="321"/>
      <c r="L24" s="32">
        <f>(L20*0.34)+J20</f>
        <v>0</v>
      </c>
    </row>
    <row r="25" spans="1:12" ht="24.95" customHeight="1" x14ac:dyDescent="0.25">
      <c r="A25" s="138" t="s">
        <v>67</v>
      </c>
      <c r="B25" s="170" t="s">
        <v>101</v>
      </c>
      <c r="C25"/>
      <c r="D25"/>
      <c r="E25"/>
      <c r="F25"/>
      <c r="G25"/>
      <c r="H25"/>
    </row>
    <row r="26" spans="1:12" ht="24.95" customHeight="1" x14ac:dyDescent="0.25">
      <c r="A26" s="122"/>
      <c r="C26"/>
      <c r="D26"/>
      <c r="E26"/>
      <c r="F26"/>
      <c r="G26"/>
      <c r="H26"/>
    </row>
    <row r="27" spans="1:12" ht="24.95" customHeight="1" x14ac:dyDescent="0.25">
      <c r="A27" s="122"/>
      <c r="C27"/>
      <c r="D27"/>
      <c r="E27"/>
      <c r="F27"/>
      <c r="G27"/>
      <c r="H27"/>
    </row>
    <row r="28" spans="1:12" ht="24.95" customHeight="1" x14ac:dyDescent="0.25">
      <c r="A28" s="122"/>
      <c r="C28"/>
      <c r="D28"/>
      <c r="E28"/>
      <c r="F28"/>
      <c r="G28"/>
      <c r="H28"/>
    </row>
    <row r="29" spans="1:12" ht="24.95" customHeight="1" x14ac:dyDescent="0.25">
      <c r="A29" s="122"/>
      <c r="C29"/>
      <c r="D29"/>
      <c r="E29"/>
      <c r="F29"/>
      <c r="G29"/>
      <c r="H29"/>
    </row>
    <row r="30" spans="1:12" ht="24.95" customHeight="1" x14ac:dyDescent="0.25">
      <c r="A30" s="122" t="s">
        <v>102</v>
      </c>
      <c r="B30">
        <f>SUM(B26:B29)</f>
        <v>0</v>
      </c>
    </row>
    <row r="31" spans="1:12" ht="24.95" customHeight="1" x14ac:dyDescent="0.25">
      <c r="A31" s="122"/>
    </row>
    <row r="32" spans="1:12" ht="24.95" customHeight="1" x14ac:dyDescent="0.25">
      <c r="A32" s="122"/>
    </row>
    <row r="33" ht="24.95" customHeight="1" x14ac:dyDescent="0.2"/>
  </sheetData>
  <mergeCells count="5">
    <mergeCell ref="A1:L1"/>
    <mergeCell ref="B20:G20"/>
    <mergeCell ref="B21:G21"/>
    <mergeCell ref="B23:G23"/>
    <mergeCell ref="I24:K24"/>
  </mergeCells>
  <printOptions horizontalCentered="1" verticalCentered="1"/>
  <pageMargins left="0" right="0" top="0.23" bottom="0.24" header="0.5" footer="0.5"/>
  <pageSetup scale="92" orientation="portrait" r:id="rId1"/>
  <headerFooter alignWithMargins="0"/>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Sheet45">
    <pageSetUpPr fitToPage="1"/>
  </sheetPr>
  <dimension ref="A1:L30"/>
  <sheetViews>
    <sheetView zoomScale="75" zoomScaleNormal="75" workbookViewId="0">
      <selection sqref="A1:L1"/>
    </sheetView>
  </sheetViews>
  <sheetFormatPr defaultRowHeight="14.25" x14ac:dyDescent="0.2"/>
  <cols>
    <col min="1" max="1" width="23.85546875" style="4" customWidth="1"/>
    <col min="2" max="2" width="8.140625" customWidth="1"/>
    <col min="3" max="8" width="7.28515625" style="1" customWidth="1"/>
    <col min="9" max="9" width="8.42578125" customWidth="1"/>
    <col min="10" max="10" width="9.85546875" bestFit="1" customWidth="1"/>
    <col min="12" max="12" width="14" customWidth="1"/>
  </cols>
  <sheetData>
    <row r="1" spans="1:12" ht="46.5" customHeight="1" x14ac:dyDescent="0.45">
      <c r="A1" s="315" t="s">
        <v>95</v>
      </c>
      <c r="B1" s="315"/>
      <c r="C1" s="315"/>
      <c r="D1" s="315"/>
      <c r="E1" s="315"/>
      <c r="F1" s="315"/>
      <c r="G1" s="315"/>
      <c r="H1" s="315"/>
      <c r="I1" s="315"/>
      <c r="J1" s="315"/>
      <c r="K1" s="315"/>
      <c r="L1" s="315"/>
    </row>
    <row r="2" spans="1:12" ht="47.25" x14ac:dyDescent="0.25">
      <c r="A2" s="13" t="s">
        <v>0</v>
      </c>
      <c r="B2" s="52" t="s">
        <v>1</v>
      </c>
      <c r="C2" s="9" t="s">
        <v>26</v>
      </c>
      <c r="D2" s="19" t="s">
        <v>17</v>
      </c>
      <c r="E2" s="19" t="s">
        <v>17</v>
      </c>
      <c r="F2" s="19" t="s">
        <v>17</v>
      </c>
      <c r="G2" s="148" t="s">
        <v>17</v>
      </c>
      <c r="H2" s="9" t="s">
        <v>27</v>
      </c>
      <c r="I2" s="8" t="s">
        <v>28</v>
      </c>
      <c r="J2" s="8" t="s">
        <v>24</v>
      </c>
      <c r="K2" s="37" t="s">
        <v>13</v>
      </c>
      <c r="L2" s="8" t="s">
        <v>2</v>
      </c>
    </row>
    <row r="3" spans="1:12" s="2" customFormat="1" ht="22.5" customHeight="1" x14ac:dyDescent="0.25">
      <c r="A3" s="17" t="str">
        <f>'2024 Calculator'!D3</f>
        <v>Hometown Hearos Donation</v>
      </c>
      <c r="B3" s="114">
        <f>'2024 Calculator'!E3</f>
        <v>30</v>
      </c>
      <c r="C3" s="18"/>
      <c r="D3" s="19"/>
      <c r="E3" s="19"/>
      <c r="F3" s="19"/>
      <c r="G3" s="148"/>
      <c r="H3" s="18">
        <f>SUM(C3:G3)</f>
        <v>0</v>
      </c>
      <c r="I3" s="19"/>
      <c r="J3" s="19"/>
      <c r="K3" s="38">
        <f t="shared" ref="K3:K17" si="0">H3-I3+J3</f>
        <v>0</v>
      </c>
      <c r="L3" s="99">
        <f t="shared" ref="L3:L17" si="1">SUM(B3*K3)</f>
        <v>0</v>
      </c>
    </row>
    <row r="4" spans="1:12" s="2" customFormat="1" ht="22.5" customHeight="1" x14ac:dyDescent="0.25">
      <c r="A4" s="17" t="str">
        <f>'2024 Calculator'!D4</f>
        <v>Hometown Hearos Donation</v>
      </c>
      <c r="B4" s="114">
        <f>'2024 Calculator'!E4</f>
        <v>5</v>
      </c>
      <c r="C4" s="18"/>
      <c r="D4" s="19"/>
      <c r="E4" s="19"/>
      <c r="F4" s="19"/>
      <c r="G4" s="148"/>
      <c r="H4" s="18">
        <f t="shared" ref="H4:H17" si="2">SUM(C4:G4)</f>
        <v>0</v>
      </c>
      <c r="I4" s="19"/>
      <c r="J4" s="19"/>
      <c r="K4" s="38">
        <f t="shared" si="0"/>
        <v>0</v>
      </c>
      <c r="L4" s="99">
        <f t="shared" si="1"/>
        <v>0</v>
      </c>
    </row>
    <row r="5" spans="1:12" ht="26.25" customHeight="1" x14ac:dyDescent="0.25">
      <c r="A5" s="17" t="str">
        <f>'2024 Calculator'!D5</f>
        <v>3-Pack Combo Box</v>
      </c>
      <c r="B5" s="114">
        <f>'2024 Calculator'!E5</f>
        <v>50</v>
      </c>
      <c r="C5" s="18"/>
      <c r="D5" s="19"/>
      <c r="E5" s="19"/>
      <c r="F5" s="19"/>
      <c r="G5" s="148"/>
      <c r="H5" s="18">
        <f t="shared" si="2"/>
        <v>0</v>
      </c>
      <c r="I5" s="19"/>
      <c r="J5" s="19"/>
      <c r="K5" s="38">
        <f t="shared" si="0"/>
        <v>0</v>
      </c>
      <c r="L5" s="99">
        <f t="shared" si="1"/>
        <v>0</v>
      </c>
    </row>
    <row r="6" spans="1:12" ht="26.25" customHeight="1" x14ac:dyDescent="0.25">
      <c r="A6" s="17" t="str">
        <f>'2024 Calculator'!D6</f>
        <v>White Chocolate Pretzels</v>
      </c>
      <c r="B6" s="114">
        <f>'2024 Calculator'!E6</f>
        <v>35</v>
      </c>
      <c r="C6" s="18"/>
      <c r="D6" s="19"/>
      <c r="E6" s="19"/>
      <c r="F6" s="19"/>
      <c r="G6" s="148"/>
      <c r="H6" s="18">
        <f t="shared" si="2"/>
        <v>0</v>
      </c>
      <c r="I6" s="19"/>
      <c r="J6" s="19"/>
      <c r="K6" s="38">
        <f t="shared" si="0"/>
        <v>0</v>
      </c>
      <c r="L6" s="99">
        <f t="shared" si="1"/>
        <v>0</v>
      </c>
    </row>
    <row r="7" spans="1:12" ht="26.25" customHeight="1" x14ac:dyDescent="0.25">
      <c r="A7" s="17" t="str">
        <f>'2024 Calculator'!D7</f>
        <v>Chocolate Drizzle Toffee</v>
      </c>
      <c r="B7" s="114">
        <f>'2024 Calculator'!E7</f>
        <v>35</v>
      </c>
      <c r="C7" s="18"/>
      <c r="D7" s="19"/>
      <c r="E7" s="19"/>
      <c r="F7" s="19"/>
      <c r="G7" s="148"/>
      <c r="H7" s="18">
        <f t="shared" si="2"/>
        <v>0</v>
      </c>
      <c r="I7" s="19"/>
      <c r="J7" s="19"/>
      <c r="K7" s="38">
        <f t="shared" si="0"/>
        <v>0</v>
      </c>
      <c r="L7" s="99">
        <f t="shared" si="1"/>
        <v>0</v>
      </c>
    </row>
    <row r="8" spans="1:12" ht="26.25" customHeight="1" x14ac:dyDescent="0.25">
      <c r="A8" s="17" t="str">
        <f>'2024 Calculator'!D8</f>
        <v>Micro Kettle</v>
      </c>
      <c r="B8" s="114">
        <f>'2024 Calculator'!E8</f>
        <v>25</v>
      </c>
      <c r="C8" s="18"/>
      <c r="D8" s="19"/>
      <c r="E8" s="19"/>
      <c r="F8" s="19"/>
      <c r="G8" s="148"/>
      <c r="H8" s="18">
        <f t="shared" si="2"/>
        <v>0</v>
      </c>
      <c r="I8" s="19"/>
      <c r="J8" s="19"/>
      <c r="K8" s="38">
        <f t="shared" si="0"/>
        <v>0</v>
      </c>
      <c r="L8" s="99">
        <f t="shared" si="1"/>
        <v>0</v>
      </c>
    </row>
    <row r="9" spans="1:12" ht="26.25" customHeight="1" x14ac:dyDescent="0.25">
      <c r="A9" s="17" t="str">
        <f>'2024 Calculator'!D9</f>
        <v>Micro Butter</v>
      </c>
      <c r="B9" s="114">
        <f>'2024 Calculator'!E9</f>
        <v>25</v>
      </c>
      <c r="C9" s="18"/>
      <c r="D9" s="19"/>
      <c r="E9" s="19"/>
      <c r="F9" s="19"/>
      <c r="G9" s="148"/>
      <c r="H9" s="18">
        <f t="shared" si="2"/>
        <v>0</v>
      </c>
      <c r="I9" s="19"/>
      <c r="J9" s="19"/>
      <c r="K9" s="38">
        <f t="shared" si="0"/>
        <v>0</v>
      </c>
      <c r="L9" s="99">
        <f t="shared" si="1"/>
        <v>0</v>
      </c>
    </row>
    <row r="10" spans="1:12" ht="26.25" customHeight="1" x14ac:dyDescent="0.25">
      <c r="A10" s="17" t="str">
        <f>'2024 Calculator'!D10</f>
        <v>Salted Caramel</v>
      </c>
      <c r="B10" s="114">
        <f>'2024 Calculator'!E10</f>
        <v>25</v>
      </c>
      <c r="C10" s="18"/>
      <c r="D10" s="19"/>
      <c r="E10" s="19"/>
      <c r="F10" s="19"/>
      <c r="G10" s="148"/>
      <c r="H10" s="18">
        <f t="shared" si="2"/>
        <v>0</v>
      </c>
      <c r="I10" s="19"/>
      <c r="J10" s="19"/>
      <c r="K10" s="38">
        <f t="shared" si="0"/>
        <v>0</v>
      </c>
      <c r="L10" s="99">
        <f t="shared" si="1"/>
        <v>0</v>
      </c>
    </row>
    <row r="11" spans="1:12" ht="26.25" customHeight="1" x14ac:dyDescent="0.25">
      <c r="A11" s="17" t="str">
        <f>'2024 Calculator'!D11</f>
        <v>Savory Cheddar</v>
      </c>
      <c r="B11" s="114">
        <f>'2024 Calculator'!E11</f>
        <v>20</v>
      </c>
      <c r="C11" s="18"/>
      <c r="D11" s="19"/>
      <c r="E11" s="19"/>
      <c r="F11" s="19"/>
      <c r="G11" s="148"/>
      <c r="H11" s="18">
        <f t="shared" si="2"/>
        <v>0</v>
      </c>
      <c r="I11" s="19"/>
      <c r="J11" s="19"/>
      <c r="K11" s="38">
        <f t="shared" si="0"/>
        <v>0</v>
      </c>
      <c r="L11" s="99">
        <f t="shared" si="1"/>
        <v>0</v>
      </c>
    </row>
    <row r="12" spans="1:12" ht="26.25" customHeight="1" x14ac:dyDescent="0.25">
      <c r="A12" s="17" t="str">
        <f>'2024 Calculator'!D12</f>
        <v>Popping Corn</v>
      </c>
      <c r="B12" s="114">
        <f>'2024 Calculator'!E12</f>
        <v>17</v>
      </c>
      <c r="C12" s="18"/>
      <c r="D12" s="19"/>
      <c r="E12" s="19"/>
      <c r="F12" s="19"/>
      <c r="G12" s="148"/>
      <c r="H12" s="18">
        <f t="shared" si="2"/>
        <v>0</v>
      </c>
      <c r="I12" s="19"/>
      <c r="J12" s="19"/>
      <c r="K12" s="38">
        <f t="shared" si="0"/>
        <v>0</v>
      </c>
      <c r="L12" s="99">
        <f t="shared" si="1"/>
        <v>0</v>
      </c>
    </row>
    <row r="13" spans="1:12" ht="26.25" customHeight="1" x14ac:dyDescent="0.25">
      <c r="A13" s="17" t="str">
        <f>'2024 Calculator'!D13</f>
        <v>Caramel Corn</v>
      </c>
      <c r="B13" s="114">
        <f>'2024 Calculator'!E13</f>
        <v>12</v>
      </c>
      <c r="C13" s="18"/>
      <c r="D13" s="19"/>
      <c r="E13" s="19"/>
      <c r="F13" s="19"/>
      <c r="G13" s="148"/>
      <c r="H13" s="18">
        <f t="shared" si="2"/>
        <v>0</v>
      </c>
      <c r="I13" s="19"/>
      <c r="J13" s="19"/>
      <c r="K13" s="38">
        <f t="shared" si="0"/>
        <v>0</v>
      </c>
      <c r="L13" s="99">
        <f t="shared" si="1"/>
        <v>0</v>
      </c>
    </row>
    <row r="14" spans="1:12" ht="26.25" customHeight="1" x14ac:dyDescent="0.25">
      <c r="A14" s="17" t="str">
        <f>'2024 Calculator'!D14</f>
        <v>Salted Caramel Ceddar Mix</v>
      </c>
      <c r="B14" s="114">
        <f>'2024 Calculator'!E14</f>
        <v>17</v>
      </c>
      <c r="C14" s="18"/>
      <c r="D14" s="19"/>
      <c r="E14" s="19"/>
      <c r="F14" s="19"/>
      <c r="G14" s="148"/>
      <c r="H14" s="18">
        <f t="shared" si="2"/>
        <v>0</v>
      </c>
      <c r="I14" s="19"/>
      <c r="J14" s="19"/>
      <c r="K14" s="38">
        <f t="shared" si="0"/>
        <v>0</v>
      </c>
      <c r="L14" s="99">
        <f t="shared" si="1"/>
        <v>0</v>
      </c>
    </row>
    <row r="15" spans="1:12" ht="26.25" customHeight="1" x14ac:dyDescent="0.25">
      <c r="A15" s="17"/>
      <c r="B15" s="114"/>
      <c r="C15" s="18"/>
      <c r="D15" s="19"/>
      <c r="E15" s="19"/>
      <c r="F15" s="19"/>
      <c r="G15" s="148"/>
      <c r="H15" s="18">
        <f t="shared" si="2"/>
        <v>0</v>
      </c>
      <c r="I15" s="19"/>
      <c r="J15" s="19"/>
      <c r="K15" s="38">
        <f t="shared" si="0"/>
        <v>0</v>
      </c>
      <c r="L15" s="99">
        <f t="shared" si="1"/>
        <v>0</v>
      </c>
    </row>
    <row r="16" spans="1:12" ht="26.25" customHeight="1" x14ac:dyDescent="0.25">
      <c r="A16" s="17"/>
      <c r="B16" s="114"/>
      <c r="C16" s="18"/>
      <c r="D16" s="19"/>
      <c r="E16" s="19"/>
      <c r="F16" s="19"/>
      <c r="G16" s="148"/>
      <c r="H16" s="18">
        <f t="shared" si="2"/>
        <v>0</v>
      </c>
      <c r="I16" s="19"/>
      <c r="J16" s="19"/>
      <c r="K16" s="38">
        <f t="shared" si="0"/>
        <v>0</v>
      </c>
      <c r="L16" s="99">
        <f t="shared" si="1"/>
        <v>0</v>
      </c>
    </row>
    <row r="17" spans="1:12" ht="26.25" customHeight="1" x14ac:dyDescent="0.25">
      <c r="A17" s="17"/>
      <c r="B17" s="114"/>
      <c r="C17" s="18"/>
      <c r="D17" s="19"/>
      <c r="E17" s="19"/>
      <c r="F17" s="19"/>
      <c r="G17" s="148"/>
      <c r="H17" s="18">
        <f t="shared" si="2"/>
        <v>0</v>
      </c>
      <c r="I17" s="19"/>
      <c r="J17" s="19"/>
      <c r="K17" s="38">
        <f t="shared" si="0"/>
        <v>0</v>
      </c>
      <c r="L17" s="99">
        <f t="shared" si="1"/>
        <v>0</v>
      </c>
    </row>
    <row r="18" spans="1:12" ht="26.25" customHeight="1" x14ac:dyDescent="0.25">
      <c r="A18" s="17"/>
      <c r="B18" s="114"/>
      <c r="C18" s="18"/>
      <c r="D18" s="19"/>
      <c r="E18" s="19"/>
      <c r="F18" s="19"/>
      <c r="G18" s="148"/>
      <c r="H18" s="18"/>
      <c r="I18" s="19"/>
      <c r="J18" s="19"/>
      <c r="K18" s="38">
        <f>H18-I18+J18</f>
        <v>0</v>
      </c>
      <c r="L18" s="99">
        <f>SUM(B18*K18)</f>
        <v>0</v>
      </c>
    </row>
    <row r="19" spans="1:12" ht="26.25" customHeight="1" x14ac:dyDescent="0.25">
      <c r="A19" s="17"/>
      <c r="B19" s="114"/>
      <c r="C19" s="18"/>
      <c r="D19" s="19"/>
      <c r="E19" s="19"/>
      <c r="F19" s="19"/>
      <c r="G19" s="148"/>
      <c r="H19" s="18"/>
      <c r="I19" s="19"/>
      <c r="J19" s="19"/>
      <c r="K19" s="38">
        <f>H19-I19+J19</f>
        <v>0</v>
      </c>
      <c r="L19" s="99">
        <f>SUM(B19*K19)</f>
        <v>0</v>
      </c>
    </row>
    <row r="20" spans="1:12" ht="30" customHeight="1" x14ac:dyDescent="0.25">
      <c r="A20" s="169" t="s">
        <v>163</v>
      </c>
      <c r="B20" s="316"/>
      <c r="C20" s="316"/>
      <c r="D20" s="316"/>
      <c r="E20" s="316"/>
      <c r="F20" s="316"/>
      <c r="G20" s="316"/>
      <c r="H20" s="63"/>
      <c r="I20" s="63" t="s">
        <v>44</v>
      </c>
      <c r="J20" s="64"/>
      <c r="K20" s="55" t="s">
        <v>7</v>
      </c>
      <c r="L20" s="144">
        <f>SUM(L3:L19)</f>
        <v>0</v>
      </c>
    </row>
    <row r="21" spans="1:12" ht="24.95" customHeight="1" x14ac:dyDescent="0.25">
      <c r="A21" s="123" t="s">
        <v>4</v>
      </c>
      <c r="B21" s="323"/>
      <c r="C21" s="323"/>
      <c r="D21" s="323"/>
      <c r="E21" s="323"/>
      <c r="F21" s="323"/>
      <c r="G21" s="323"/>
      <c r="H21"/>
      <c r="K21" s="34" t="s">
        <v>94</v>
      </c>
      <c r="L21" s="32"/>
    </row>
    <row r="22" spans="1:12" ht="24.95" customHeight="1" x14ac:dyDescent="0.25">
      <c r="A22" s="54" t="s">
        <v>6</v>
      </c>
      <c r="B22" s="3"/>
      <c r="C22" s="53"/>
      <c r="D22" s="53"/>
      <c r="E22" s="53"/>
      <c r="F22" s="53"/>
      <c r="G22"/>
      <c r="I22" s="1"/>
      <c r="J22" s="1"/>
      <c r="K22" s="34" t="s">
        <v>70</v>
      </c>
      <c r="L22" s="155"/>
    </row>
    <row r="23" spans="1:12" ht="24.95" customHeight="1" x14ac:dyDescent="0.2">
      <c r="A23" s="11"/>
      <c r="B23" s="319"/>
      <c r="C23" s="319"/>
      <c r="D23" s="319"/>
      <c r="E23" s="319"/>
      <c r="F23" s="319"/>
      <c r="G23" s="319"/>
      <c r="H23" s="11"/>
      <c r="I23" s="1"/>
      <c r="J23" s="1"/>
      <c r="K23" s="34" t="s">
        <v>18</v>
      </c>
      <c r="L23" s="32">
        <f>J20+L20-L21-L22</f>
        <v>0</v>
      </c>
    </row>
    <row r="24" spans="1:12" ht="24.95" customHeight="1" x14ac:dyDescent="0.2">
      <c r="I24" s="321" t="s">
        <v>79</v>
      </c>
      <c r="J24" s="321"/>
      <c r="K24" s="321"/>
      <c r="L24" s="32">
        <f>(L20*0.34)+J20</f>
        <v>0</v>
      </c>
    </row>
    <row r="25" spans="1:12" ht="24.95" customHeight="1" x14ac:dyDescent="0.25">
      <c r="A25" s="138" t="s">
        <v>67</v>
      </c>
      <c r="B25" s="170" t="s">
        <v>101</v>
      </c>
      <c r="C25"/>
      <c r="D25"/>
      <c r="E25"/>
      <c r="F25"/>
      <c r="G25"/>
      <c r="H25"/>
    </row>
    <row r="26" spans="1:12" ht="24.95" customHeight="1" x14ac:dyDescent="0.25">
      <c r="A26" s="122"/>
      <c r="C26"/>
      <c r="D26"/>
      <c r="E26"/>
      <c r="F26"/>
      <c r="G26"/>
      <c r="H26"/>
    </row>
    <row r="27" spans="1:12" ht="24.95" customHeight="1" x14ac:dyDescent="0.25">
      <c r="A27" s="122"/>
      <c r="C27"/>
      <c r="D27"/>
      <c r="E27"/>
      <c r="F27"/>
      <c r="G27"/>
      <c r="H27"/>
    </row>
    <row r="28" spans="1:12" ht="24.95" customHeight="1" x14ac:dyDescent="0.25">
      <c r="A28" s="122"/>
      <c r="C28"/>
      <c r="D28"/>
      <c r="E28"/>
      <c r="F28"/>
      <c r="G28"/>
      <c r="H28"/>
    </row>
    <row r="29" spans="1:12" ht="15" x14ac:dyDescent="0.25">
      <c r="A29" s="122"/>
      <c r="C29"/>
      <c r="D29"/>
      <c r="E29"/>
      <c r="F29"/>
      <c r="G29"/>
      <c r="H29"/>
    </row>
    <row r="30" spans="1:12" ht="15" x14ac:dyDescent="0.25">
      <c r="A30" s="122" t="s">
        <v>102</v>
      </c>
      <c r="B30">
        <f>SUM(B26:B29)</f>
        <v>0</v>
      </c>
    </row>
  </sheetData>
  <mergeCells count="5">
    <mergeCell ref="A1:L1"/>
    <mergeCell ref="B20:G20"/>
    <mergeCell ref="B21:G21"/>
    <mergeCell ref="B23:G23"/>
    <mergeCell ref="I24:K24"/>
  </mergeCells>
  <printOptions horizontalCentered="1" verticalCentered="1"/>
  <pageMargins left="0" right="0" top="0.23" bottom="0.24" header="0.5" footer="0.5"/>
  <pageSetup scale="92" orientation="portrait" r:id="rId1"/>
  <headerFooter alignWithMargins="0"/>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Sheet46">
    <pageSetUpPr fitToPage="1"/>
  </sheetPr>
  <dimension ref="A1:L33"/>
  <sheetViews>
    <sheetView zoomScale="75" zoomScaleNormal="75" workbookViewId="0">
      <selection sqref="A1:L1"/>
    </sheetView>
  </sheetViews>
  <sheetFormatPr defaultRowHeight="14.25" x14ac:dyDescent="0.2"/>
  <cols>
    <col min="1" max="1" width="23.85546875" style="4" customWidth="1"/>
    <col min="2" max="2" width="8.140625" customWidth="1"/>
    <col min="3" max="8" width="7.28515625" style="1" customWidth="1"/>
    <col min="9" max="9" width="8.42578125" customWidth="1"/>
    <col min="10" max="10" width="9.85546875" bestFit="1" customWidth="1"/>
    <col min="12" max="12" width="14" customWidth="1"/>
  </cols>
  <sheetData>
    <row r="1" spans="1:12" ht="46.5" customHeight="1" x14ac:dyDescent="0.45">
      <c r="A1" s="315" t="s">
        <v>95</v>
      </c>
      <c r="B1" s="315"/>
      <c r="C1" s="315"/>
      <c r="D1" s="315"/>
      <c r="E1" s="315"/>
      <c r="F1" s="315"/>
      <c r="G1" s="315"/>
      <c r="H1" s="315"/>
      <c r="I1" s="315"/>
      <c r="J1" s="315"/>
      <c r="K1" s="315"/>
      <c r="L1" s="315"/>
    </row>
    <row r="2" spans="1:12" ht="47.25" x14ac:dyDescent="0.25">
      <c r="A2" s="13" t="s">
        <v>0</v>
      </c>
      <c r="B2" s="52" t="s">
        <v>1</v>
      </c>
      <c r="C2" s="9" t="s">
        <v>26</v>
      </c>
      <c r="D2" s="19" t="s">
        <v>17</v>
      </c>
      <c r="E2" s="19" t="s">
        <v>17</v>
      </c>
      <c r="F2" s="19" t="s">
        <v>17</v>
      </c>
      <c r="G2" s="148" t="s">
        <v>17</v>
      </c>
      <c r="H2" s="9" t="s">
        <v>27</v>
      </c>
      <c r="I2" s="8" t="s">
        <v>28</v>
      </c>
      <c r="J2" s="8" t="s">
        <v>24</v>
      </c>
      <c r="K2" s="37" t="s">
        <v>13</v>
      </c>
      <c r="L2" s="8" t="s">
        <v>2</v>
      </c>
    </row>
    <row r="3" spans="1:12" s="2" customFormat="1" ht="22.5" customHeight="1" x14ac:dyDescent="0.25">
      <c r="A3" s="17" t="str">
        <f>'2024 Calculator'!D3</f>
        <v>Hometown Hearos Donation</v>
      </c>
      <c r="B3" s="114">
        <f>'2024 Calculator'!E3</f>
        <v>30</v>
      </c>
      <c r="C3" s="18"/>
      <c r="D3" s="19"/>
      <c r="E3" s="19"/>
      <c r="F3" s="19"/>
      <c r="G3" s="148"/>
      <c r="H3" s="18">
        <f>SUM(C3:G3)</f>
        <v>0</v>
      </c>
      <c r="I3" s="19"/>
      <c r="J3" s="19"/>
      <c r="K3" s="38">
        <f t="shared" ref="K3:K17" si="0">H3-I3+J3</f>
        <v>0</v>
      </c>
      <c r="L3" s="99">
        <f t="shared" ref="L3:L17" si="1">SUM(B3*K3)</f>
        <v>0</v>
      </c>
    </row>
    <row r="4" spans="1:12" s="2" customFormat="1" ht="22.5" customHeight="1" x14ac:dyDescent="0.25">
      <c r="A4" s="17" t="str">
        <f>'2024 Calculator'!D4</f>
        <v>Hometown Hearos Donation</v>
      </c>
      <c r="B4" s="114">
        <f>'2024 Calculator'!E4</f>
        <v>5</v>
      </c>
      <c r="C4" s="18"/>
      <c r="D4" s="19"/>
      <c r="E4" s="19"/>
      <c r="F4" s="19"/>
      <c r="G4" s="148"/>
      <c r="H4" s="18">
        <f t="shared" ref="H4:H17" si="2">SUM(C4:G4)</f>
        <v>0</v>
      </c>
      <c r="I4" s="19"/>
      <c r="J4" s="19"/>
      <c r="K4" s="38">
        <f t="shared" si="0"/>
        <v>0</v>
      </c>
      <c r="L4" s="99">
        <f t="shared" si="1"/>
        <v>0</v>
      </c>
    </row>
    <row r="5" spans="1:12" ht="26.25" customHeight="1" x14ac:dyDescent="0.25">
      <c r="A5" s="17" t="str">
        <f>'2024 Calculator'!D5</f>
        <v>3-Pack Combo Box</v>
      </c>
      <c r="B5" s="114">
        <f>'2024 Calculator'!E5</f>
        <v>50</v>
      </c>
      <c r="C5" s="18"/>
      <c r="D5" s="19"/>
      <c r="E5" s="19"/>
      <c r="F5" s="19"/>
      <c r="G5" s="148"/>
      <c r="H5" s="18">
        <f t="shared" si="2"/>
        <v>0</v>
      </c>
      <c r="I5" s="19"/>
      <c r="J5" s="19"/>
      <c r="K5" s="38">
        <f t="shared" si="0"/>
        <v>0</v>
      </c>
      <c r="L5" s="99">
        <f t="shared" si="1"/>
        <v>0</v>
      </c>
    </row>
    <row r="6" spans="1:12" ht="26.25" customHeight="1" x14ac:dyDescent="0.25">
      <c r="A6" s="17" t="str">
        <f>'2024 Calculator'!D6</f>
        <v>White Chocolate Pretzels</v>
      </c>
      <c r="B6" s="114">
        <f>'2024 Calculator'!E6</f>
        <v>35</v>
      </c>
      <c r="C6" s="18"/>
      <c r="D6" s="19"/>
      <c r="E6" s="19"/>
      <c r="F6" s="19"/>
      <c r="G6" s="148"/>
      <c r="H6" s="18">
        <f t="shared" si="2"/>
        <v>0</v>
      </c>
      <c r="I6" s="19"/>
      <c r="J6" s="19"/>
      <c r="K6" s="38">
        <f t="shared" si="0"/>
        <v>0</v>
      </c>
      <c r="L6" s="99">
        <f t="shared" si="1"/>
        <v>0</v>
      </c>
    </row>
    <row r="7" spans="1:12" ht="26.25" customHeight="1" x14ac:dyDescent="0.25">
      <c r="A7" s="17" t="str">
        <f>'2024 Calculator'!D7</f>
        <v>Chocolate Drizzle Toffee</v>
      </c>
      <c r="B7" s="114">
        <f>'2024 Calculator'!E7</f>
        <v>35</v>
      </c>
      <c r="C7" s="18"/>
      <c r="D7" s="19"/>
      <c r="E7" s="19"/>
      <c r="F7" s="19"/>
      <c r="G7" s="148"/>
      <c r="H7" s="18">
        <f t="shared" si="2"/>
        <v>0</v>
      </c>
      <c r="I7" s="19"/>
      <c r="J7" s="19"/>
      <c r="K7" s="38">
        <f t="shared" si="0"/>
        <v>0</v>
      </c>
      <c r="L7" s="99">
        <f t="shared" si="1"/>
        <v>0</v>
      </c>
    </row>
    <row r="8" spans="1:12" ht="26.25" customHeight="1" x14ac:dyDescent="0.25">
      <c r="A8" s="17" t="str">
        <f>'2024 Calculator'!D8</f>
        <v>Micro Kettle</v>
      </c>
      <c r="B8" s="114">
        <f>'2024 Calculator'!E8</f>
        <v>25</v>
      </c>
      <c r="C8" s="18"/>
      <c r="D8" s="19"/>
      <c r="E8" s="19"/>
      <c r="F8" s="19"/>
      <c r="G8" s="148"/>
      <c r="H8" s="18">
        <f t="shared" si="2"/>
        <v>0</v>
      </c>
      <c r="I8" s="19"/>
      <c r="J8" s="19"/>
      <c r="K8" s="38">
        <f t="shared" si="0"/>
        <v>0</v>
      </c>
      <c r="L8" s="99">
        <f t="shared" si="1"/>
        <v>0</v>
      </c>
    </row>
    <row r="9" spans="1:12" ht="26.25" customHeight="1" x14ac:dyDescent="0.25">
      <c r="A9" s="17" t="str">
        <f>'2024 Calculator'!D9</f>
        <v>Micro Butter</v>
      </c>
      <c r="B9" s="114">
        <f>'2024 Calculator'!E9</f>
        <v>25</v>
      </c>
      <c r="C9" s="18"/>
      <c r="D9" s="19"/>
      <c r="E9" s="19"/>
      <c r="F9" s="19"/>
      <c r="G9" s="148"/>
      <c r="H9" s="18">
        <f t="shared" si="2"/>
        <v>0</v>
      </c>
      <c r="I9" s="19"/>
      <c r="J9" s="19"/>
      <c r="K9" s="38">
        <f t="shared" si="0"/>
        <v>0</v>
      </c>
      <c r="L9" s="99">
        <f t="shared" si="1"/>
        <v>0</v>
      </c>
    </row>
    <row r="10" spans="1:12" ht="26.25" customHeight="1" x14ac:dyDescent="0.25">
      <c r="A10" s="17" t="str">
        <f>'2024 Calculator'!D10</f>
        <v>Salted Caramel</v>
      </c>
      <c r="B10" s="114">
        <f>'2024 Calculator'!E10</f>
        <v>25</v>
      </c>
      <c r="C10" s="18"/>
      <c r="D10" s="19"/>
      <c r="E10" s="19"/>
      <c r="F10" s="19"/>
      <c r="G10" s="148"/>
      <c r="H10" s="18">
        <f t="shared" si="2"/>
        <v>0</v>
      </c>
      <c r="I10" s="19"/>
      <c r="J10" s="19"/>
      <c r="K10" s="38">
        <f t="shared" si="0"/>
        <v>0</v>
      </c>
      <c r="L10" s="99">
        <f t="shared" si="1"/>
        <v>0</v>
      </c>
    </row>
    <row r="11" spans="1:12" ht="26.25" customHeight="1" x14ac:dyDescent="0.25">
      <c r="A11" s="17" t="str">
        <f>'2024 Calculator'!D11</f>
        <v>Savory Cheddar</v>
      </c>
      <c r="B11" s="114">
        <f>'2024 Calculator'!E11</f>
        <v>20</v>
      </c>
      <c r="C11" s="18"/>
      <c r="D11" s="19"/>
      <c r="E11" s="19"/>
      <c r="F11" s="19"/>
      <c r="G11" s="148"/>
      <c r="H11" s="18">
        <f t="shared" si="2"/>
        <v>0</v>
      </c>
      <c r="I11" s="19"/>
      <c r="J11" s="19"/>
      <c r="K11" s="38">
        <f t="shared" si="0"/>
        <v>0</v>
      </c>
      <c r="L11" s="99">
        <f t="shared" si="1"/>
        <v>0</v>
      </c>
    </row>
    <row r="12" spans="1:12" ht="26.25" customHeight="1" x14ac:dyDescent="0.25">
      <c r="A12" s="17" t="str">
        <f>'2024 Calculator'!D12</f>
        <v>Popping Corn</v>
      </c>
      <c r="B12" s="114">
        <f>'2024 Calculator'!E12</f>
        <v>17</v>
      </c>
      <c r="C12" s="18"/>
      <c r="D12" s="19"/>
      <c r="E12" s="19"/>
      <c r="F12" s="19"/>
      <c r="G12" s="148"/>
      <c r="H12" s="18">
        <f t="shared" si="2"/>
        <v>0</v>
      </c>
      <c r="I12" s="19"/>
      <c r="J12" s="19"/>
      <c r="K12" s="38">
        <f t="shared" si="0"/>
        <v>0</v>
      </c>
      <c r="L12" s="99">
        <f t="shared" si="1"/>
        <v>0</v>
      </c>
    </row>
    <row r="13" spans="1:12" ht="26.25" customHeight="1" x14ac:dyDescent="0.25">
      <c r="A13" s="17" t="str">
        <f>'2024 Calculator'!D13</f>
        <v>Caramel Corn</v>
      </c>
      <c r="B13" s="114">
        <f>'2024 Calculator'!E13</f>
        <v>12</v>
      </c>
      <c r="C13" s="18"/>
      <c r="D13" s="19"/>
      <c r="E13" s="19"/>
      <c r="F13" s="19"/>
      <c r="G13" s="148"/>
      <c r="H13" s="18">
        <f t="shared" si="2"/>
        <v>0</v>
      </c>
      <c r="I13" s="19"/>
      <c r="J13" s="19"/>
      <c r="K13" s="38">
        <f t="shared" si="0"/>
        <v>0</v>
      </c>
      <c r="L13" s="99">
        <f t="shared" si="1"/>
        <v>0</v>
      </c>
    </row>
    <row r="14" spans="1:12" ht="26.25" customHeight="1" x14ac:dyDescent="0.25">
      <c r="A14" s="17" t="str">
        <f>'2024 Calculator'!D14</f>
        <v>Salted Caramel Ceddar Mix</v>
      </c>
      <c r="B14" s="114">
        <f>'2024 Calculator'!E14</f>
        <v>17</v>
      </c>
      <c r="C14" s="18"/>
      <c r="D14" s="19"/>
      <c r="E14" s="19"/>
      <c r="F14" s="19"/>
      <c r="G14" s="148"/>
      <c r="H14" s="18">
        <f t="shared" si="2"/>
        <v>0</v>
      </c>
      <c r="I14" s="19"/>
      <c r="J14" s="19"/>
      <c r="K14" s="38">
        <f t="shared" si="0"/>
        <v>0</v>
      </c>
      <c r="L14" s="99">
        <f t="shared" si="1"/>
        <v>0</v>
      </c>
    </row>
    <row r="15" spans="1:12" ht="26.25" customHeight="1" x14ac:dyDescent="0.25">
      <c r="A15" s="17"/>
      <c r="B15" s="114"/>
      <c r="C15" s="18"/>
      <c r="D15" s="19"/>
      <c r="E15" s="19"/>
      <c r="F15" s="19"/>
      <c r="G15" s="148"/>
      <c r="H15" s="18">
        <f t="shared" si="2"/>
        <v>0</v>
      </c>
      <c r="I15" s="19"/>
      <c r="J15" s="19"/>
      <c r="K15" s="38">
        <f t="shared" si="0"/>
        <v>0</v>
      </c>
      <c r="L15" s="99">
        <f t="shared" si="1"/>
        <v>0</v>
      </c>
    </row>
    <row r="16" spans="1:12" ht="26.25" customHeight="1" x14ac:dyDescent="0.25">
      <c r="A16" s="17"/>
      <c r="B16" s="114"/>
      <c r="C16" s="18"/>
      <c r="D16" s="19"/>
      <c r="E16" s="19"/>
      <c r="F16" s="19"/>
      <c r="G16" s="148"/>
      <c r="H16" s="18">
        <f t="shared" si="2"/>
        <v>0</v>
      </c>
      <c r="I16" s="19"/>
      <c r="J16" s="19"/>
      <c r="K16" s="38">
        <f t="shared" si="0"/>
        <v>0</v>
      </c>
      <c r="L16" s="99">
        <f t="shared" si="1"/>
        <v>0</v>
      </c>
    </row>
    <row r="17" spans="1:12" ht="26.25" customHeight="1" x14ac:dyDescent="0.25">
      <c r="A17" s="17"/>
      <c r="B17" s="114"/>
      <c r="C17" s="18"/>
      <c r="D17" s="19"/>
      <c r="E17" s="19"/>
      <c r="F17" s="19"/>
      <c r="G17" s="148"/>
      <c r="H17" s="18">
        <f t="shared" si="2"/>
        <v>0</v>
      </c>
      <c r="I17" s="19"/>
      <c r="J17" s="19"/>
      <c r="K17" s="38">
        <f t="shared" si="0"/>
        <v>0</v>
      </c>
      <c r="L17" s="99">
        <f t="shared" si="1"/>
        <v>0</v>
      </c>
    </row>
    <row r="18" spans="1:12" ht="26.25" customHeight="1" x14ac:dyDescent="0.25">
      <c r="A18" s="17"/>
      <c r="B18" s="114"/>
      <c r="C18" s="18"/>
      <c r="D18" s="19"/>
      <c r="E18" s="19"/>
      <c r="F18" s="19"/>
      <c r="G18" s="148"/>
      <c r="H18" s="18"/>
      <c r="I18" s="19"/>
      <c r="J18" s="19"/>
      <c r="K18" s="38">
        <f>H18-I18+J18</f>
        <v>0</v>
      </c>
      <c r="L18" s="99">
        <f>SUM(B18*K18)</f>
        <v>0</v>
      </c>
    </row>
    <row r="19" spans="1:12" ht="26.25" customHeight="1" x14ac:dyDescent="0.25">
      <c r="A19" s="17"/>
      <c r="B19" s="114"/>
      <c r="C19" s="18"/>
      <c r="D19" s="19"/>
      <c r="E19" s="19"/>
      <c r="F19" s="19"/>
      <c r="G19" s="148"/>
      <c r="H19" s="18"/>
      <c r="I19" s="19"/>
      <c r="J19" s="19"/>
      <c r="K19" s="38">
        <f>H19-I19+J19</f>
        <v>0</v>
      </c>
      <c r="L19" s="99">
        <f>SUM(B19*K19)</f>
        <v>0</v>
      </c>
    </row>
    <row r="20" spans="1:12" ht="30" customHeight="1" x14ac:dyDescent="0.25">
      <c r="A20" s="169" t="s">
        <v>163</v>
      </c>
      <c r="B20" s="316"/>
      <c r="C20" s="316"/>
      <c r="D20" s="316"/>
      <c r="E20" s="316"/>
      <c r="F20" s="316"/>
      <c r="G20" s="316"/>
      <c r="H20" s="63"/>
      <c r="I20" s="63" t="s">
        <v>44</v>
      </c>
      <c r="J20" s="64"/>
      <c r="K20" s="55" t="s">
        <v>7</v>
      </c>
      <c r="L20" s="144">
        <f>SUM(L3:L19)</f>
        <v>0</v>
      </c>
    </row>
    <row r="21" spans="1:12" ht="24.95" customHeight="1" x14ac:dyDescent="0.25">
      <c r="A21" s="123" t="s">
        <v>4</v>
      </c>
      <c r="B21" s="323"/>
      <c r="C21" s="323"/>
      <c r="D21" s="323"/>
      <c r="E21" s="323"/>
      <c r="F21" s="323"/>
      <c r="G21" s="323"/>
      <c r="H21"/>
      <c r="K21" s="34" t="s">
        <v>94</v>
      </c>
      <c r="L21" s="32"/>
    </row>
    <row r="22" spans="1:12" ht="24.95" customHeight="1" x14ac:dyDescent="0.25">
      <c r="A22" s="54" t="s">
        <v>6</v>
      </c>
      <c r="B22" s="3"/>
      <c r="C22" s="53"/>
      <c r="D22" s="53"/>
      <c r="E22" s="53"/>
      <c r="F22" s="53"/>
      <c r="G22"/>
      <c r="I22" s="1"/>
      <c r="J22" s="1"/>
      <c r="K22" s="34" t="s">
        <v>70</v>
      </c>
      <c r="L22" s="155"/>
    </row>
    <row r="23" spans="1:12" ht="24.95" customHeight="1" x14ac:dyDescent="0.2">
      <c r="A23" s="11"/>
      <c r="B23" s="319"/>
      <c r="C23" s="319"/>
      <c r="D23" s="319"/>
      <c r="E23" s="319"/>
      <c r="F23" s="319"/>
      <c r="G23" s="319"/>
      <c r="H23" s="11"/>
      <c r="I23" s="1"/>
      <c r="J23" s="1"/>
      <c r="K23" s="34" t="s">
        <v>18</v>
      </c>
      <c r="L23" s="32">
        <f>J20+L20-L21-L22</f>
        <v>0</v>
      </c>
    </row>
    <row r="24" spans="1:12" ht="24.95" customHeight="1" x14ac:dyDescent="0.2">
      <c r="I24" s="321" t="s">
        <v>79</v>
      </c>
      <c r="J24" s="321"/>
      <c r="K24" s="321"/>
      <c r="L24" s="32">
        <f>(L20*0.34)+J20</f>
        <v>0</v>
      </c>
    </row>
    <row r="25" spans="1:12" ht="24.95" customHeight="1" x14ac:dyDescent="0.25">
      <c r="A25" s="138" t="s">
        <v>67</v>
      </c>
      <c r="B25" s="170" t="s">
        <v>101</v>
      </c>
      <c r="C25"/>
      <c r="D25"/>
      <c r="E25"/>
      <c r="F25"/>
      <c r="G25"/>
      <c r="H25"/>
    </row>
    <row r="26" spans="1:12" ht="24.95" customHeight="1" x14ac:dyDescent="0.25">
      <c r="A26" s="122"/>
      <c r="C26"/>
      <c r="D26"/>
      <c r="E26"/>
      <c r="F26"/>
      <c r="G26"/>
      <c r="H26"/>
    </row>
    <row r="27" spans="1:12" ht="24.95" customHeight="1" x14ac:dyDescent="0.25">
      <c r="A27" s="122"/>
      <c r="C27"/>
      <c r="D27"/>
      <c r="E27"/>
      <c r="F27"/>
      <c r="G27"/>
      <c r="H27"/>
    </row>
    <row r="28" spans="1:12" ht="24.95" customHeight="1" x14ac:dyDescent="0.25">
      <c r="A28" s="122"/>
      <c r="C28"/>
      <c r="D28"/>
      <c r="E28"/>
      <c r="F28"/>
      <c r="G28"/>
      <c r="H28"/>
    </row>
    <row r="29" spans="1:12" ht="24.95" customHeight="1" x14ac:dyDescent="0.25">
      <c r="A29" s="122"/>
      <c r="C29"/>
      <c r="D29"/>
      <c r="E29"/>
      <c r="F29"/>
      <c r="G29"/>
      <c r="H29"/>
    </row>
    <row r="30" spans="1:12" ht="24.95" customHeight="1" x14ac:dyDescent="0.25">
      <c r="A30" s="122" t="s">
        <v>102</v>
      </c>
      <c r="B30">
        <f>SUM(B26:B29)</f>
        <v>0</v>
      </c>
    </row>
    <row r="31" spans="1:12" ht="24.95" customHeight="1" x14ac:dyDescent="0.2">
      <c r="A31"/>
      <c r="C31"/>
      <c r="D31"/>
      <c r="E31"/>
      <c r="F31"/>
      <c r="G31"/>
      <c r="H31"/>
    </row>
    <row r="32" spans="1:12" ht="24.95" customHeight="1" x14ac:dyDescent="0.2">
      <c r="A32"/>
      <c r="C32"/>
      <c r="D32"/>
      <c r="E32"/>
      <c r="F32"/>
      <c r="G32"/>
      <c r="H32"/>
    </row>
    <row r="33" customFormat="1" ht="12.75" x14ac:dyDescent="0.2"/>
  </sheetData>
  <mergeCells count="5">
    <mergeCell ref="A1:L1"/>
    <mergeCell ref="B20:G20"/>
    <mergeCell ref="B21:G21"/>
    <mergeCell ref="B23:G23"/>
    <mergeCell ref="I24:K24"/>
  </mergeCells>
  <printOptions horizontalCentered="1" verticalCentered="1"/>
  <pageMargins left="0" right="0" top="0.23" bottom="0.24" header="0.5" footer="0.5"/>
  <pageSetup scale="92" orientation="portrait" r:id="rId1"/>
  <headerFooter alignWithMargins="0"/>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Sheet47">
    <pageSetUpPr fitToPage="1"/>
  </sheetPr>
  <dimension ref="A1:L30"/>
  <sheetViews>
    <sheetView zoomScale="75" zoomScaleNormal="75" workbookViewId="0">
      <selection sqref="A1:L1"/>
    </sheetView>
  </sheetViews>
  <sheetFormatPr defaultRowHeight="14.25" x14ac:dyDescent="0.2"/>
  <cols>
    <col min="1" max="1" width="23.85546875" style="4" customWidth="1"/>
    <col min="2" max="2" width="8.140625" customWidth="1"/>
    <col min="3" max="8" width="7.28515625" style="1" customWidth="1"/>
    <col min="9" max="9" width="8.42578125" customWidth="1"/>
    <col min="10" max="10" width="8.28515625" bestFit="1" customWidth="1"/>
    <col min="12" max="12" width="14" customWidth="1"/>
  </cols>
  <sheetData>
    <row r="1" spans="1:12" ht="46.5" customHeight="1" x14ac:dyDescent="0.45">
      <c r="A1" s="315" t="s">
        <v>95</v>
      </c>
      <c r="B1" s="315"/>
      <c r="C1" s="315"/>
      <c r="D1" s="315"/>
      <c r="E1" s="315"/>
      <c r="F1" s="315"/>
      <c r="G1" s="315"/>
      <c r="H1" s="315"/>
      <c r="I1" s="315"/>
      <c r="J1" s="315"/>
      <c r="K1" s="315"/>
      <c r="L1" s="315"/>
    </row>
    <row r="2" spans="1:12" ht="47.25" x14ac:dyDescent="0.25">
      <c r="A2" s="13" t="s">
        <v>0</v>
      </c>
      <c r="B2" s="52" t="s">
        <v>1</v>
      </c>
      <c r="C2" s="9" t="s">
        <v>26</v>
      </c>
      <c r="D2" s="19" t="s">
        <v>17</v>
      </c>
      <c r="E2" s="19" t="s">
        <v>17</v>
      </c>
      <c r="F2" s="19" t="s">
        <v>17</v>
      </c>
      <c r="G2" s="148" t="s">
        <v>17</v>
      </c>
      <c r="H2" s="9" t="s">
        <v>27</v>
      </c>
      <c r="I2" s="8" t="s">
        <v>28</v>
      </c>
      <c r="J2" s="8" t="s">
        <v>24</v>
      </c>
      <c r="K2" s="37" t="s">
        <v>13</v>
      </c>
      <c r="L2" s="8" t="s">
        <v>2</v>
      </c>
    </row>
    <row r="3" spans="1:12" s="2" customFormat="1" ht="22.5" customHeight="1" x14ac:dyDescent="0.25">
      <c r="A3" s="17" t="str">
        <f>'2024 Calculator'!D3</f>
        <v>Hometown Hearos Donation</v>
      </c>
      <c r="B3" s="114">
        <f>'2024 Calculator'!E3</f>
        <v>30</v>
      </c>
      <c r="C3" s="18"/>
      <c r="D3" s="19"/>
      <c r="E3" s="19"/>
      <c r="F3" s="19"/>
      <c r="G3" s="148"/>
      <c r="H3" s="18">
        <f>SUM(C3:G3)</f>
        <v>0</v>
      </c>
      <c r="I3" s="19"/>
      <c r="J3" s="19"/>
      <c r="K3" s="38">
        <f t="shared" ref="K3:K17" si="0">H3-I3+J3</f>
        <v>0</v>
      </c>
      <c r="L3" s="99">
        <f t="shared" ref="L3:L17" si="1">SUM(B3*K3)</f>
        <v>0</v>
      </c>
    </row>
    <row r="4" spans="1:12" s="2" customFormat="1" ht="22.5" customHeight="1" x14ac:dyDescent="0.25">
      <c r="A4" s="17" t="str">
        <f>'2024 Calculator'!D4</f>
        <v>Hometown Hearos Donation</v>
      </c>
      <c r="B4" s="114">
        <f>'2024 Calculator'!E4</f>
        <v>5</v>
      </c>
      <c r="C4" s="18"/>
      <c r="D4" s="19"/>
      <c r="E4" s="19"/>
      <c r="F4" s="19"/>
      <c r="G4" s="148"/>
      <c r="H4" s="18">
        <f t="shared" ref="H4:H17" si="2">SUM(C4:G4)</f>
        <v>0</v>
      </c>
      <c r="I4" s="19"/>
      <c r="J4" s="19"/>
      <c r="K4" s="38">
        <f t="shared" si="0"/>
        <v>0</v>
      </c>
      <c r="L4" s="99">
        <f t="shared" si="1"/>
        <v>0</v>
      </c>
    </row>
    <row r="5" spans="1:12" ht="26.25" customHeight="1" x14ac:dyDescent="0.25">
      <c r="A5" s="17" t="str">
        <f>'2024 Calculator'!D5</f>
        <v>3-Pack Combo Box</v>
      </c>
      <c r="B5" s="114">
        <f>'2024 Calculator'!E5</f>
        <v>50</v>
      </c>
      <c r="C5" s="18"/>
      <c r="D5" s="19"/>
      <c r="E5" s="19"/>
      <c r="F5" s="19"/>
      <c r="G5" s="148"/>
      <c r="H5" s="18">
        <f t="shared" si="2"/>
        <v>0</v>
      </c>
      <c r="I5" s="19"/>
      <c r="J5" s="19"/>
      <c r="K5" s="38">
        <f t="shared" si="0"/>
        <v>0</v>
      </c>
      <c r="L5" s="99">
        <f t="shared" si="1"/>
        <v>0</v>
      </c>
    </row>
    <row r="6" spans="1:12" ht="26.25" customHeight="1" x14ac:dyDescent="0.25">
      <c r="A6" s="17" t="str">
        <f>'2024 Calculator'!D6</f>
        <v>White Chocolate Pretzels</v>
      </c>
      <c r="B6" s="114">
        <f>'2024 Calculator'!E6</f>
        <v>35</v>
      </c>
      <c r="C6" s="18"/>
      <c r="D6" s="19"/>
      <c r="E6" s="19"/>
      <c r="F6" s="19"/>
      <c r="G6" s="148"/>
      <c r="H6" s="18">
        <f t="shared" si="2"/>
        <v>0</v>
      </c>
      <c r="I6" s="19"/>
      <c r="J6" s="19"/>
      <c r="K6" s="38">
        <f t="shared" si="0"/>
        <v>0</v>
      </c>
      <c r="L6" s="99">
        <f t="shared" si="1"/>
        <v>0</v>
      </c>
    </row>
    <row r="7" spans="1:12" ht="26.25" customHeight="1" x14ac:dyDescent="0.25">
      <c r="A7" s="17" t="str">
        <f>'2024 Calculator'!D7</f>
        <v>Chocolate Drizzle Toffee</v>
      </c>
      <c r="B7" s="114">
        <f>'2024 Calculator'!E7</f>
        <v>35</v>
      </c>
      <c r="C7" s="18"/>
      <c r="D7" s="19"/>
      <c r="E7" s="19"/>
      <c r="F7" s="19"/>
      <c r="G7" s="148"/>
      <c r="H7" s="18">
        <f t="shared" si="2"/>
        <v>0</v>
      </c>
      <c r="I7" s="19"/>
      <c r="J7" s="19"/>
      <c r="K7" s="38">
        <f t="shared" si="0"/>
        <v>0</v>
      </c>
      <c r="L7" s="99">
        <f t="shared" si="1"/>
        <v>0</v>
      </c>
    </row>
    <row r="8" spans="1:12" ht="26.25" customHeight="1" x14ac:dyDescent="0.25">
      <c r="A8" s="17" t="str">
        <f>'2024 Calculator'!D8</f>
        <v>Micro Kettle</v>
      </c>
      <c r="B8" s="114">
        <f>'2024 Calculator'!E8</f>
        <v>25</v>
      </c>
      <c r="C8" s="18"/>
      <c r="D8" s="19"/>
      <c r="E8" s="19"/>
      <c r="F8" s="19"/>
      <c r="G8" s="148"/>
      <c r="H8" s="18">
        <f t="shared" si="2"/>
        <v>0</v>
      </c>
      <c r="I8" s="19"/>
      <c r="J8" s="19"/>
      <c r="K8" s="38">
        <f t="shared" si="0"/>
        <v>0</v>
      </c>
      <c r="L8" s="99">
        <f t="shared" si="1"/>
        <v>0</v>
      </c>
    </row>
    <row r="9" spans="1:12" ht="26.25" customHeight="1" x14ac:dyDescent="0.25">
      <c r="A9" s="17" t="str">
        <f>'2024 Calculator'!D9</f>
        <v>Micro Butter</v>
      </c>
      <c r="B9" s="114">
        <f>'2024 Calculator'!E9</f>
        <v>25</v>
      </c>
      <c r="C9" s="18"/>
      <c r="D9" s="19"/>
      <c r="E9" s="19"/>
      <c r="F9" s="19"/>
      <c r="G9" s="148"/>
      <c r="H9" s="18">
        <f t="shared" si="2"/>
        <v>0</v>
      </c>
      <c r="I9" s="19"/>
      <c r="J9" s="19"/>
      <c r="K9" s="38">
        <f t="shared" si="0"/>
        <v>0</v>
      </c>
      <c r="L9" s="99">
        <f t="shared" si="1"/>
        <v>0</v>
      </c>
    </row>
    <row r="10" spans="1:12" ht="26.25" customHeight="1" x14ac:dyDescent="0.25">
      <c r="A10" s="17" t="str">
        <f>'2024 Calculator'!D10</f>
        <v>Salted Caramel</v>
      </c>
      <c r="B10" s="114">
        <f>'2024 Calculator'!E10</f>
        <v>25</v>
      </c>
      <c r="C10" s="18"/>
      <c r="D10" s="19"/>
      <c r="E10" s="19"/>
      <c r="F10" s="19"/>
      <c r="G10" s="148"/>
      <c r="H10" s="18">
        <f t="shared" si="2"/>
        <v>0</v>
      </c>
      <c r="I10" s="19"/>
      <c r="J10" s="19"/>
      <c r="K10" s="38">
        <f t="shared" si="0"/>
        <v>0</v>
      </c>
      <c r="L10" s="99">
        <f t="shared" si="1"/>
        <v>0</v>
      </c>
    </row>
    <row r="11" spans="1:12" ht="26.25" customHeight="1" x14ac:dyDescent="0.25">
      <c r="A11" s="17" t="str">
        <f>'2024 Calculator'!D11</f>
        <v>Savory Cheddar</v>
      </c>
      <c r="B11" s="114">
        <f>'2024 Calculator'!E11</f>
        <v>20</v>
      </c>
      <c r="C11" s="18"/>
      <c r="D11" s="19"/>
      <c r="E11" s="19"/>
      <c r="F11" s="19"/>
      <c r="G11" s="148"/>
      <c r="H11" s="18">
        <f t="shared" si="2"/>
        <v>0</v>
      </c>
      <c r="I11" s="19"/>
      <c r="J11" s="19"/>
      <c r="K11" s="38">
        <f t="shared" si="0"/>
        <v>0</v>
      </c>
      <c r="L11" s="99">
        <f t="shared" si="1"/>
        <v>0</v>
      </c>
    </row>
    <row r="12" spans="1:12" ht="26.25" customHeight="1" x14ac:dyDescent="0.25">
      <c r="A12" s="17" t="str">
        <f>'2024 Calculator'!D12</f>
        <v>Popping Corn</v>
      </c>
      <c r="B12" s="114">
        <f>'2024 Calculator'!E12</f>
        <v>17</v>
      </c>
      <c r="C12" s="18"/>
      <c r="D12" s="19"/>
      <c r="E12" s="19"/>
      <c r="F12" s="19"/>
      <c r="G12" s="148"/>
      <c r="H12" s="18">
        <f t="shared" si="2"/>
        <v>0</v>
      </c>
      <c r="I12" s="19"/>
      <c r="J12" s="19"/>
      <c r="K12" s="38">
        <f t="shared" si="0"/>
        <v>0</v>
      </c>
      <c r="L12" s="99">
        <f t="shared" si="1"/>
        <v>0</v>
      </c>
    </row>
    <row r="13" spans="1:12" ht="26.25" customHeight="1" x14ac:dyDescent="0.25">
      <c r="A13" s="17" t="str">
        <f>'2024 Calculator'!D13</f>
        <v>Caramel Corn</v>
      </c>
      <c r="B13" s="114">
        <f>'2024 Calculator'!E13</f>
        <v>12</v>
      </c>
      <c r="C13" s="18"/>
      <c r="D13" s="19"/>
      <c r="E13" s="19"/>
      <c r="F13" s="19"/>
      <c r="G13" s="148"/>
      <c r="H13" s="18">
        <f t="shared" si="2"/>
        <v>0</v>
      </c>
      <c r="I13" s="19"/>
      <c r="J13" s="19"/>
      <c r="K13" s="38">
        <f t="shared" si="0"/>
        <v>0</v>
      </c>
      <c r="L13" s="99">
        <f t="shared" si="1"/>
        <v>0</v>
      </c>
    </row>
    <row r="14" spans="1:12" ht="26.25" customHeight="1" x14ac:dyDescent="0.25">
      <c r="A14" s="17" t="str">
        <f>'2024 Calculator'!D14</f>
        <v>Salted Caramel Ceddar Mix</v>
      </c>
      <c r="B14" s="114">
        <f>'2024 Calculator'!E14</f>
        <v>17</v>
      </c>
      <c r="C14" s="18"/>
      <c r="D14" s="19"/>
      <c r="E14" s="19"/>
      <c r="F14" s="19"/>
      <c r="G14" s="148"/>
      <c r="H14" s="18">
        <f t="shared" si="2"/>
        <v>0</v>
      </c>
      <c r="I14" s="19"/>
      <c r="J14" s="19"/>
      <c r="K14" s="38">
        <f t="shared" si="0"/>
        <v>0</v>
      </c>
      <c r="L14" s="99">
        <f t="shared" si="1"/>
        <v>0</v>
      </c>
    </row>
    <row r="15" spans="1:12" ht="26.25" customHeight="1" x14ac:dyDescent="0.25">
      <c r="A15" s="17"/>
      <c r="B15" s="114"/>
      <c r="C15" s="18"/>
      <c r="D15" s="19"/>
      <c r="E15" s="19"/>
      <c r="F15" s="19"/>
      <c r="G15" s="148"/>
      <c r="H15" s="18">
        <f t="shared" si="2"/>
        <v>0</v>
      </c>
      <c r="I15" s="19"/>
      <c r="J15" s="19"/>
      <c r="K15" s="38">
        <f t="shared" si="0"/>
        <v>0</v>
      </c>
      <c r="L15" s="99">
        <f t="shared" si="1"/>
        <v>0</v>
      </c>
    </row>
    <row r="16" spans="1:12" ht="26.25" customHeight="1" x14ac:dyDescent="0.25">
      <c r="A16" s="17"/>
      <c r="B16" s="114"/>
      <c r="C16" s="18"/>
      <c r="D16" s="19"/>
      <c r="E16" s="19"/>
      <c r="F16" s="19"/>
      <c r="G16" s="148"/>
      <c r="H16" s="18">
        <f t="shared" si="2"/>
        <v>0</v>
      </c>
      <c r="I16" s="19"/>
      <c r="J16" s="19"/>
      <c r="K16" s="38">
        <f t="shared" si="0"/>
        <v>0</v>
      </c>
      <c r="L16" s="99">
        <f t="shared" si="1"/>
        <v>0</v>
      </c>
    </row>
    <row r="17" spans="1:12" ht="26.25" customHeight="1" x14ac:dyDescent="0.25">
      <c r="A17" s="17"/>
      <c r="B17" s="114"/>
      <c r="C17" s="18"/>
      <c r="D17" s="19"/>
      <c r="E17" s="19"/>
      <c r="F17" s="19"/>
      <c r="G17" s="148"/>
      <c r="H17" s="18">
        <f t="shared" si="2"/>
        <v>0</v>
      </c>
      <c r="I17" s="19"/>
      <c r="J17" s="19"/>
      <c r="K17" s="38">
        <f t="shared" si="0"/>
        <v>0</v>
      </c>
      <c r="L17" s="99">
        <f t="shared" si="1"/>
        <v>0</v>
      </c>
    </row>
    <row r="18" spans="1:12" ht="26.25" customHeight="1" x14ac:dyDescent="0.25">
      <c r="A18" s="17"/>
      <c r="B18" s="114"/>
      <c r="C18" s="18"/>
      <c r="D18" s="19"/>
      <c r="E18" s="19"/>
      <c r="F18" s="19"/>
      <c r="G18" s="148"/>
      <c r="H18" s="18"/>
      <c r="I18" s="19"/>
      <c r="J18" s="19"/>
      <c r="K18" s="38">
        <f>H18-I18+J18</f>
        <v>0</v>
      </c>
      <c r="L18" s="99">
        <f>SUM(B18*K18)</f>
        <v>0</v>
      </c>
    </row>
    <row r="19" spans="1:12" ht="26.25" customHeight="1" x14ac:dyDescent="0.25">
      <c r="A19" s="17"/>
      <c r="B19" s="114"/>
      <c r="C19" s="18"/>
      <c r="D19" s="19"/>
      <c r="E19" s="19"/>
      <c r="F19" s="19"/>
      <c r="G19" s="148"/>
      <c r="H19" s="18"/>
      <c r="I19" s="19"/>
      <c r="J19" s="19"/>
      <c r="K19" s="38">
        <f>H19-I19+J19</f>
        <v>0</v>
      </c>
      <c r="L19" s="99">
        <f>SUM(B19*K19)</f>
        <v>0</v>
      </c>
    </row>
    <row r="20" spans="1:12" ht="30" customHeight="1" x14ac:dyDescent="0.25">
      <c r="A20" s="169" t="s">
        <v>163</v>
      </c>
      <c r="B20" s="316"/>
      <c r="C20" s="316"/>
      <c r="D20" s="316"/>
      <c r="E20" s="316"/>
      <c r="F20" s="316"/>
      <c r="G20" s="316"/>
      <c r="H20" s="63"/>
      <c r="I20" s="63" t="s">
        <v>44</v>
      </c>
      <c r="J20" s="64"/>
      <c r="K20" s="55" t="s">
        <v>7</v>
      </c>
      <c r="L20" s="144">
        <f>SUM(L3:L19)</f>
        <v>0</v>
      </c>
    </row>
    <row r="21" spans="1:12" ht="24.95" customHeight="1" x14ac:dyDescent="0.25">
      <c r="A21" s="123" t="s">
        <v>4</v>
      </c>
      <c r="B21" s="323"/>
      <c r="C21" s="323"/>
      <c r="D21" s="323"/>
      <c r="E21" s="323"/>
      <c r="F21" s="323"/>
      <c r="G21" s="323"/>
      <c r="H21"/>
      <c r="K21" s="34" t="s">
        <v>94</v>
      </c>
      <c r="L21" s="32"/>
    </row>
    <row r="22" spans="1:12" ht="24.95" customHeight="1" x14ac:dyDescent="0.25">
      <c r="A22" s="54" t="s">
        <v>6</v>
      </c>
      <c r="B22" s="3"/>
      <c r="C22" s="53"/>
      <c r="D22" s="53"/>
      <c r="E22" s="53"/>
      <c r="F22" s="53"/>
      <c r="G22"/>
      <c r="I22" s="1"/>
      <c r="J22" s="1"/>
      <c r="K22" s="34" t="s">
        <v>70</v>
      </c>
      <c r="L22" s="155"/>
    </row>
    <row r="23" spans="1:12" ht="24.95" customHeight="1" x14ac:dyDescent="0.2">
      <c r="A23" s="11"/>
      <c r="B23" s="319"/>
      <c r="C23" s="319"/>
      <c r="D23" s="319"/>
      <c r="E23" s="319"/>
      <c r="F23" s="319"/>
      <c r="G23" s="319"/>
      <c r="H23" s="11"/>
      <c r="I23" s="1"/>
      <c r="J23" s="1"/>
      <c r="K23" s="34" t="s">
        <v>18</v>
      </c>
      <c r="L23" s="32">
        <f>J20+L20-L21-L22</f>
        <v>0</v>
      </c>
    </row>
    <row r="24" spans="1:12" ht="24.95" customHeight="1" x14ac:dyDescent="0.2">
      <c r="I24" s="321" t="s">
        <v>79</v>
      </c>
      <c r="J24" s="321"/>
      <c r="K24" s="321"/>
      <c r="L24" s="32">
        <f>(L20*0.34)+J20</f>
        <v>0</v>
      </c>
    </row>
    <row r="25" spans="1:12" ht="24.95" customHeight="1" x14ac:dyDescent="0.25">
      <c r="A25" s="138" t="s">
        <v>67</v>
      </c>
      <c r="B25" s="170" t="s">
        <v>101</v>
      </c>
      <c r="C25"/>
      <c r="D25"/>
      <c r="E25"/>
      <c r="F25"/>
      <c r="G25"/>
      <c r="H25"/>
    </row>
    <row r="26" spans="1:12" ht="24.95" customHeight="1" x14ac:dyDescent="0.25">
      <c r="A26" s="122"/>
      <c r="C26"/>
      <c r="D26"/>
      <c r="E26"/>
      <c r="F26"/>
      <c r="G26"/>
      <c r="H26"/>
    </row>
    <row r="27" spans="1:12" ht="24.95" customHeight="1" x14ac:dyDescent="0.25">
      <c r="A27" s="122"/>
      <c r="C27"/>
      <c r="D27"/>
      <c r="E27"/>
      <c r="F27"/>
      <c r="G27"/>
      <c r="H27"/>
    </row>
    <row r="28" spans="1:12" ht="24.95" customHeight="1" x14ac:dyDescent="0.25">
      <c r="A28" s="122"/>
      <c r="C28"/>
      <c r="D28"/>
      <c r="E28"/>
      <c r="F28"/>
      <c r="G28"/>
      <c r="H28"/>
    </row>
    <row r="29" spans="1:12" ht="24.95" customHeight="1" x14ac:dyDescent="0.25">
      <c r="A29" s="122"/>
      <c r="C29"/>
      <c r="D29"/>
      <c r="E29"/>
      <c r="F29"/>
      <c r="G29"/>
      <c r="H29"/>
    </row>
    <row r="30" spans="1:12" ht="24.95" customHeight="1" x14ac:dyDescent="0.25">
      <c r="A30" s="122" t="s">
        <v>102</v>
      </c>
      <c r="B30">
        <f>SUM(B26:B29)</f>
        <v>0</v>
      </c>
    </row>
  </sheetData>
  <mergeCells count="5">
    <mergeCell ref="A1:L1"/>
    <mergeCell ref="B20:G20"/>
    <mergeCell ref="B21:G21"/>
    <mergeCell ref="B23:G23"/>
    <mergeCell ref="I24:K24"/>
  </mergeCells>
  <printOptions horizontalCentered="1" verticalCentered="1"/>
  <pageMargins left="0" right="0" top="0.23" bottom="0.24" header="0.5" footer="0.5"/>
  <pageSetup scale="92" orientation="portrait" r:id="rId1"/>
  <headerFooter alignWithMargins="0"/>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Sheet48">
    <pageSetUpPr fitToPage="1"/>
  </sheetPr>
  <dimension ref="A1:L32"/>
  <sheetViews>
    <sheetView zoomScale="75" zoomScaleNormal="75" workbookViewId="0">
      <selection sqref="A1:L1"/>
    </sheetView>
  </sheetViews>
  <sheetFormatPr defaultRowHeight="14.25" x14ac:dyDescent="0.2"/>
  <cols>
    <col min="1" max="1" width="26.28515625" style="4" customWidth="1"/>
    <col min="2" max="2" width="8.140625" customWidth="1"/>
    <col min="3" max="8" width="7.28515625" style="1" customWidth="1"/>
    <col min="9" max="9" width="8.42578125" customWidth="1"/>
    <col min="10" max="10" width="8.28515625" bestFit="1" customWidth="1"/>
    <col min="12" max="12" width="14" customWidth="1"/>
  </cols>
  <sheetData>
    <row r="1" spans="1:12" ht="46.5" customHeight="1" x14ac:dyDescent="0.45">
      <c r="A1" s="315" t="s">
        <v>95</v>
      </c>
      <c r="B1" s="315"/>
      <c r="C1" s="315"/>
      <c r="D1" s="315"/>
      <c r="E1" s="315"/>
      <c r="F1" s="315"/>
      <c r="G1" s="315"/>
      <c r="H1" s="315"/>
      <c r="I1" s="315"/>
      <c r="J1" s="315"/>
      <c r="K1" s="315"/>
      <c r="L1" s="315"/>
    </row>
    <row r="2" spans="1:12" ht="47.25" x14ac:dyDescent="0.25">
      <c r="A2" s="13" t="s">
        <v>0</v>
      </c>
      <c r="B2" s="52" t="s">
        <v>1</v>
      </c>
      <c r="C2" s="9" t="s">
        <v>26</v>
      </c>
      <c r="D2" s="19" t="s">
        <v>17</v>
      </c>
      <c r="E2" s="19" t="s">
        <v>17</v>
      </c>
      <c r="F2" s="19" t="s">
        <v>17</v>
      </c>
      <c r="G2" s="148" t="s">
        <v>17</v>
      </c>
      <c r="H2" s="9" t="s">
        <v>27</v>
      </c>
      <c r="I2" s="8" t="s">
        <v>28</v>
      </c>
      <c r="J2" s="8" t="s">
        <v>24</v>
      </c>
      <c r="K2" s="37" t="s">
        <v>13</v>
      </c>
      <c r="L2" s="8" t="s">
        <v>2</v>
      </c>
    </row>
    <row r="3" spans="1:12" s="2" customFormat="1" ht="22.5" customHeight="1" x14ac:dyDescent="0.25">
      <c r="A3" s="17" t="str">
        <f>'2024 Calculator'!D3</f>
        <v>Hometown Hearos Donation</v>
      </c>
      <c r="B3" s="114">
        <f>'2024 Calculator'!E3</f>
        <v>30</v>
      </c>
      <c r="C3" s="18"/>
      <c r="D3" s="19"/>
      <c r="E3" s="19"/>
      <c r="F3" s="19"/>
      <c r="G3" s="148"/>
      <c r="H3" s="18">
        <f>SUM(C3:G3)</f>
        <v>0</v>
      </c>
      <c r="I3" s="19"/>
      <c r="J3" s="19"/>
      <c r="K3" s="38">
        <f t="shared" ref="K3:K17" si="0">H3-I3+J3</f>
        <v>0</v>
      </c>
      <c r="L3" s="99">
        <f t="shared" ref="L3:L17" si="1">SUM(B3*K3)</f>
        <v>0</v>
      </c>
    </row>
    <row r="4" spans="1:12" s="2" customFormat="1" ht="22.5" customHeight="1" x14ac:dyDescent="0.25">
      <c r="A4" s="17" t="str">
        <f>'2024 Calculator'!D4</f>
        <v>Hometown Hearos Donation</v>
      </c>
      <c r="B4" s="114">
        <f>'2024 Calculator'!E4</f>
        <v>5</v>
      </c>
      <c r="C4" s="18"/>
      <c r="D4" s="19"/>
      <c r="E4" s="19"/>
      <c r="F4" s="19"/>
      <c r="G4" s="148"/>
      <c r="H4" s="18">
        <f t="shared" ref="H4:H17" si="2">SUM(C4:G4)</f>
        <v>0</v>
      </c>
      <c r="I4" s="19"/>
      <c r="J4" s="19"/>
      <c r="K4" s="38">
        <f t="shared" si="0"/>
        <v>0</v>
      </c>
      <c r="L4" s="99">
        <f t="shared" si="1"/>
        <v>0</v>
      </c>
    </row>
    <row r="5" spans="1:12" ht="26.25" customHeight="1" x14ac:dyDescent="0.25">
      <c r="A5" s="17" t="str">
        <f>'2024 Calculator'!D5</f>
        <v>3-Pack Combo Box</v>
      </c>
      <c r="B5" s="114">
        <f>'2024 Calculator'!E5</f>
        <v>50</v>
      </c>
      <c r="C5" s="18"/>
      <c r="D5" s="19"/>
      <c r="E5" s="19"/>
      <c r="F5" s="19"/>
      <c r="G5" s="148"/>
      <c r="H5" s="18">
        <f t="shared" si="2"/>
        <v>0</v>
      </c>
      <c r="I5" s="19"/>
      <c r="J5" s="19"/>
      <c r="K5" s="38">
        <f t="shared" si="0"/>
        <v>0</v>
      </c>
      <c r="L5" s="99">
        <f t="shared" si="1"/>
        <v>0</v>
      </c>
    </row>
    <row r="6" spans="1:12" ht="26.25" customHeight="1" x14ac:dyDescent="0.25">
      <c r="A6" s="17" t="str">
        <f>'2024 Calculator'!D6</f>
        <v>White Chocolate Pretzels</v>
      </c>
      <c r="B6" s="114">
        <f>'2024 Calculator'!E6</f>
        <v>35</v>
      </c>
      <c r="C6" s="18"/>
      <c r="D6" s="19"/>
      <c r="E6" s="19"/>
      <c r="F6" s="19"/>
      <c r="G6" s="148"/>
      <c r="H6" s="18">
        <f t="shared" si="2"/>
        <v>0</v>
      </c>
      <c r="I6" s="19"/>
      <c r="J6" s="19"/>
      <c r="K6" s="38">
        <f t="shared" si="0"/>
        <v>0</v>
      </c>
      <c r="L6" s="99">
        <f t="shared" si="1"/>
        <v>0</v>
      </c>
    </row>
    <row r="7" spans="1:12" ht="26.25" customHeight="1" x14ac:dyDescent="0.25">
      <c r="A7" s="17" t="str">
        <f>'2024 Calculator'!D7</f>
        <v>Chocolate Drizzle Toffee</v>
      </c>
      <c r="B7" s="114">
        <f>'2024 Calculator'!E7</f>
        <v>35</v>
      </c>
      <c r="C7" s="18"/>
      <c r="D7" s="19"/>
      <c r="E7" s="19"/>
      <c r="F7" s="19"/>
      <c r="G7" s="148"/>
      <c r="H7" s="18">
        <f t="shared" si="2"/>
        <v>0</v>
      </c>
      <c r="I7" s="19"/>
      <c r="J7" s="19"/>
      <c r="K7" s="38">
        <f t="shared" si="0"/>
        <v>0</v>
      </c>
      <c r="L7" s="99">
        <f t="shared" si="1"/>
        <v>0</v>
      </c>
    </row>
    <row r="8" spans="1:12" ht="26.25" customHeight="1" x14ac:dyDescent="0.25">
      <c r="A8" s="17" t="str">
        <f>'2024 Calculator'!D8</f>
        <v>Micro Kettle</v>
      </c>
      <c r="B8" s="114">
        <f>'2024 Calculator'!E8</f>
        <v>25</v>
      </c>
      <c r="C8" s="18"/>
      <c r="D8" s="19"/>
      <c r="E8" s="19"/>
      <c r="F8" s="19"/>
      <c r="G8" s="148"/>
      <c r="H8" s="18">
        <f t="shared" si="2"/>
        <v>0</v>
      </c>
      <c r="I8" s="19"/>
      <c r="J8" s="19"/>
      <c r="K8" s="38">
        <f t="shared" si="0"/>
        <v>0</v>
      </c>
      <c r="L8" s="99">
        <f t="shared" si="1"/>
        <v>0</v>
      </c>
    </row>
    <row r="9" spans="1:12" ht="26.25" customHeight="1" x14ac:dyDescent="0.25">
      <c r="A9" s="17" t="str">
        <f>'2024 Calculator'!D9</f>
        <v>Micro Butter</v>
      </c>
      <c r="B9" s="114">
        <f>'2024 Calculator'!E9</f>
        <v>25</v>
      </c>
      <c r="C9" s="18"/>
      <c r="D9" s="19"/>
      <c r="E9" s="19"/>
      <c r="F9" s="19"/>
      <c r="G9" s="148"/>
      <c r="H9" s="18">
        <f t="shared" si="2"/>
        <v>0</v>
      </c>
      <c r="I9" s="19"/>
      <c r="J9" s="19"/>
      <c r="K9" s="38">
        <f t="shared" si="0"/>
        <v>0</v>
      </c>
      <c r="L9" s="99">
        <f t="shared" si="1"/>
        <v>0</v>
      </c>
    </row>
    <row r="10" spans="1:12" ht="26.25" customHeight="1" x14ac:dyDescent="0.25">
      <c r="A10" s="17" t="str">
        <f>'2024 Calculator'!D10</f>
        <v>Salted Caramel</v>
      </c>
      <c r="B10" s="114">
        <f>'2024 Calculator'!E10</f>
        <v>25</v>
      </c>
      <c r="C10" s="18"/>
      <c r="D10" s="19"/>
      <c r="E10" s="19"/>
      <c r="F10" s="19"/>
      <c r="G10" s="148"/>
      <c r="H10" s="18">
        <f t="shared" si="2"/>
        <v>0</v>
      </c>
      <c r="I10" s="19"/>
      <c r="J10" s="19"/>
      <c r="K10" s="38">
        <f t="shared" si="0"/>
        <v>0</v>
      </c>
      <c r="L10" s="99">
        <f t="shared" si="1"/>
        <v>0</v>
      </c>
    </row>
    <row r="11" spans="1:12" ht="26.25" customHeight="1" x14ac:dyDescent="0.25">
      <c r="A11" s="17" t="str">
        <f>'2024 Calculator'!D11</f>
        <v>Savory Cheddar</v>
      </c>
      <c r="B11" s="114">
        <f>'2024 Calculator'!E11</f>
        <v>20</v>
      </c>
      <c r="C11" s="18"/>
      <c r="D11" s="19"/>
      <c r="E11" s="19"/>
      <c r="F11" s="19"/>
      <c r="G11" s="148"/>
      <c r="H11" s="18">
        <f t="shared" si="2"/>
        <v>0</v>
      </c>
      <c r="I11" s="19"/>
      <c r="J11" s="19"/>
      <c r="K11" s="38">
        <f t="shared" si="0"/>
        <v>0</v>
      </c>
      <c r="L11" s="99">
        <f t="shared" si="1"/>
        <v>0</v>
      </c>
    </row>
    <row r="12" spans="1:12" ht="26.25" customHeight="1" x14ac:dyDescent="0.25">
      <c r="A12" s="17" t="str">
        <f>'2024 Calculator'!D12</f>
        <v>Popping Corn</v>
      </c>
      <c r="B12" s="114">
        <f>'2024 Calculator'!E12</f>
        <v>17</v>
      </c>
      <c r="C12" s="18"/>
      <c r="D12" s="19"/>
      <c r="E12" s="19"/>
      <c r="F12" s="19"/>
      <c r="G12" s="148"/>
      <c r="H12" s="18">
        <f t="shared" si="2"/>
        <v>0</v>
      </c>
      <c r="I12" s="19"/>
      <c r="J12" s="19"/>
      <c r="K12" s="38">
        <f t="shared" si="0"/>
        <v>0</v>
      </c>
      <c r="L12" s="99">
        <f t="shared" si="1"/>
        <v>0</v>
      </c>
    </row>
    <row r="13" spans="1:12" ht="26.25" customHeight="1" x14ac:dyDescent="0.25">
      <c r="A13" s="17" t="str">
        <f>'2024 Calculator'!D13</f>
        <v>Caramel Corn</v>
      </c>
      <c r="B13" s="114">
        <f>'2024 Calculator'!E13</f>
        <v>12</v>
      </c>
      <c r="C13" s="18"/>
      <c r="D13" s="19"/>
      <c r="E13" s="19"/>
      <c r="F13" s="19"/>
      <c r="G13" s="148"/>
      <c r="H13" s="18">
        <f t="shared" si="2"/>
        <v>0</v>
      </c>
      <c r="I13" s="19"/>
      <c r="J13" s="19"/>
      <c r="K13" s="38">
        <f t="shared" si="0"/>
        <v>0</v>
      </c>
      <c r="L13" s="99">
        <f t="shared" si="1"/>
        <v>0</v>
      </c>
    </row>
    <row r="14" spans="1:12" ht="26.25" customHeight="1" x14ac:dyDescent="0.25">
      <c r="A14" s="112" t="str">
        <f>'2024 Calculator'!D14</f>
        <v>Salted Caramel Ceddar Mix</v>
      </c>
      <c r="B14" s="114">
        <f>'2024 Calculator'!E14</f>
        <v>17</v>
      </c>
      <c r="C14" s="18"/>
      <c r="D14" s="19"/>
      <c r="E14" s="19"/>
      <c r="F14" s="19"/>
      <c r="G14" s="148"/>
      <c r="H14" s="18">
        <f t="shared" si="2"/>
        <v>0</v>
      </c>
      <c r="I14" s="19"/>
      <c r="J14" s="19"/>
      <c r="K14" s="38">
        <f t="shared" si="0"/>
        <v>0</v>
      </c>
      <c r="L14" s="99">
        <f t="shared" si="1"/>
        <v>0</v>
      </c>
    </row>
    <row r="15" spans="1:12" ht="26.25" customHeight="1" x14ac:dyDescent="0.25">
      <c r="A15" s="17"/>
      <c r="B15" s="114"/>
      <c r="C15" s="18"/>
      <c r="D15" s="19"/>
      <c r="E15" s="19"/>
      <c r="F15" s="19"/>
      <c r="G15" s="148"/>
      <c r="H15" s="18">
        <f t="shared" si="2"/>
        <v>0</v>
      </c>
      <c r="I15" s="19"/>
      <c r="J15" s="19"/>
      <c r="K15" s="38">
        <f t="shared" si="0"/>
        <v>0</v>
      </c>
      <c r="L15" s="99">
        <f t="shared" si="1"/>
        <v>0</v>
      </c>
    </row>
    <row r="16" spans="1:12" ht="26.25" customHeight="1" x14ac:dyDescent="0.25">
      <c r="A16" s="17"/>
      <c r="B16" s="114"/>
      <c r="C16" s="18"/>
      <c r="D16" s="19"/>
      <c r="E16" s="19"/>
      <c r="F16" s="19"/>
      <c r="G16" s="148"/>
      <c r="H16" s="18">
        <f t="shared" si="2"/>
        <v>0</v>
      </c>
      <c r="I16" s="19"/>
      <c r="J16" s="19"/>
      <c r="K16" s="38">
        <f t="shared" si="0"/>
        <v>0</v>
      </c>
      <c r="L16" s="99">
        <f t="shared" si="1"/>
        <v>0</v>
      </c>
    </row>
    <row r="17" spans="1:12" ht="26.25" customHeight="1" x14ac:dyDescent="0.25">
      <c r="A17" s="17"/>
      <c r="B17" s="114"/>
      <c r="C17" s="18"/>
      <c r="D17" s="19"/>
      <c r="E17" s="19"/>
      <c r="F17" s="19"/>
      <c r="G17" s="148"/>
      <c r="H17" s="18">
        <f t="shared" si="2"/>
        <v>0</v>
      </c>
      <c r="I17" s="19"/>
      <c r="J17" s="19"/>
      <c r="K17" s="38">
        <f t="shared" si="0"/>
        <v>0</v>
      </c>
      <c r="L17" s="99">
        <f t="shared" si="1"/>
        <v>0</v>
      </c>
    </row>
    <row r="18" spans="1:12" ht="26.25" customHeight="1" x14ac:dyDescent="0.25">
      <c r="A18" s="17"/>
      <c r="B18" s="114"/>
      <c r="C18" s="18"/>
      <c r="D18" s="19"/>
      <c r="E18" s="19"/>
      <c r="F18" s="19"/>
      <c r="G18" s="148"/>
      <c r="H18" s="18"/>
      <c r="I18" s="19"/>
      <c r="J18" s="19"/>
      <c r="K18" s="38">
        <f>H18-I18+J18</f>
        <v>0</v>
      </c>
      <c r="L18" s="99">
        <f>SUM(B18*K18)</f>
        <v>0</v>
      </c>
    </row>
    <row r="19" spans="1:12" ht="26.25" customHeight="1" x14ac:dyDescent="0.25">
      <c r="A19" s="17"/>
      <c r="B19" s="114"/>
      <c r="C19" s="18"/>
      <c r="D19" s="19"/>
      <c r="E19" s="19"/>
      <c r="F19" s="19"/>
      <c r="G19" s="148"/>
      <c r="H19" s="18"/>
      <c r="I19" s="19"/>
      <c r="J19" s="19"/>
      <c r="K19" s="38">
        <f>H19-I19+J19</f>
        <v>0</v>
      </c>
      <c r="L19" s="99">
        <f>SUM(B19*K19)</f>
        <v>0</v>
      </c>
    </row>
    <row r="20" spans="1:12" ht="30" customHeight="1" x14ac:dyDescent="0.25">
      <c r="A20" s="169" t="s">
        <v>163</v>
      </c>
      <c r="B20" s="316"/>
      <c r="C20" s="316"/>
      <c r="D20" s="316"/>
      <c r="E20" s="316"/>
      <c r="F20" s="316"/>
      <c r="G20" s="316"/>
      <c r="H20" s="63"/>
      <c r="I20" s="63" t="s">
        <v>44</v>
      </c>
      <c r="J20" s="64"/>
      <c r="K20" s="55" t="s">
        <v>7</v>
      </c>
      <c r="L20" s="144">
        <f>SUM(L3:L19)</f>
        <v>0</v>
      </c>
    </row>
    <row r="21" spans="1:12" ht="24.95" customHeight="1" x14ac:dyDescent="0.25">
      <c r="A21" s="123" t="s">
        <v>4</v>
      </c>
      <c r="B21" s="323"/>
      <c r="C21" s="323"/>
      <c r="D21" s="323"/>
      <c r="E21" s="323"/>
      <c r="F21" s="323"/>
      <c r="G21" s="323"/>
      <c r="H21"/>
      <c r="K21" s="34" t="s">
        <v>94</v>
      </c>
      <c r="L21" s="32"/>
    </row>
    <row r="22" spans="1:12" ht="24.95" customHeight="1" x14ac:dyDescent="0.25">
      <c r="A22" s="54" t="s">
        <v>6</v>
      </c>
      <c r="B22" s="3"/>
      <c r="C22" s="53"/>
      <c r="D22" s="53"/>
      <c r="E22" s="53"/>
      <c r="F22" s="53"/>
      <c r="G22"/>
      <c r="I22" s="1"/>
      <c r="J22" s="1"/>
      <c r="K22" s="34" t="s">
        <v>70</v>
      </c>
      <c r="L22" s="155"/>
    </row>
    <row r="23" spans="1:12" ht="24.95" customHeight="1" x14ac:dyDescent="0.2">
      <c r="A23" s="11"/>
      <c r="B23" s="319"/>
      <c r="C23" s="319"/>
      <c r="D23" s="319"/>
      <c r="E23" s="319"/>
      <c r="F23" s="319"/>
      <c r="G23" s="319"/>
      <c r="H23" s="11"/>
      <c r="I23" s="1"/>
      <c r="J23" s="1"/>
      <c r="K23" s="34" t="s">
        <v>18</v>
      </c>
      <c r="L23" s="32">
        <f>J20+L20-L21-L22</f>
        <v>0</v>
      </c>
    </row>
    <row r="24" spans="1:12" ht="24.95" customHeight="1" x14ac:dyDescent="0.2">
      <c r="I24" s="321" t="s">
        <v>79</v>
      </c>
      <c r="J24" s="321"/>
      <c r="K24" s="321"/>
      <c r="L24" s="32">
        <f>(L20*0.34)+J20</f>
        <v>0</v>
      </c>
    </row>
    <row r="25" spans="1:12" ht="24.95" customHeight="1" x14ac:dyDescent="0.25">
      <c r="A25" s="138" t="s">
        <v>67</v>
      </c>
      <c r="B25" s="170" t="s">
        <v>101</v>
      </c>
      <c r="C25"/>
      <c r="D25"/>
      <c r="E25"/>
      <c r="F25"/>
      <c r="G25"/>
      <c r="H25"/>
    </row>
    <row r="26" spans="1:12" ht="24.95" customHeight="1" x14ac:dyDescent="0.25">
      <c r="A26" s="122"/>
      <c r="C26"/>
      <c r="D26"/>
      <c r="E26"/>
      <c r="F26"/>
      <c r="G26"/>
      <c r="H26"/>
    </row>
    <row r="27" spans="1:12" ht="24.95" customHeight="1" x14ac:dyDescent="0.25">
      <c r="A27" s="122"/>
      <c r="C27"/>
      <c r="D27"/>
      <c r="E27"/>
      <c r="F27"/>
      <c r="G27"/>
      <c r="H27"/>
    </row>
    <row r="28" spans="1:12" ht="24.95" customHeight="1" x14ac:dyDescent="0.25">
      <c r="A28" s="122"/>
      <c r="C28"/>
      <c r="D28"/>
      <c r="E28"/>
      <c r="F28"/>
      <c r="G28"/>
      <c r="H28"/>
    </row>
    <row r="29" spans="1:12" ht="24.95" customHeight="1" x14ac:dyDescent="0.25">
      <c r="A29" s="122"/>
      <c r="C29"/>
      <c r="D29"/>
      <c r="E29"/>
      <c r="F29"/>
      <c r="G29"/>
      <c r="H29"/>
    </row>
    <row r="30" spans="1:12" ht="24.95" customHeight="1" x14ac:dyDescent="0.25">
      <c r="A30" s="122" t="s">
        <v>102</v>
      </c>
      <c r="B30">
        <f>SUM(B26:B29)</f>
        <v>0</v>
      </c>
    </row>
    <row r="31" spans="1:12" ht="24.95" customHeight="1" x14ac:dyDescent="0.2">
      <c r="A31"/>
      <c r="C31"/>
      <c r="D31"/>
      <c r="E31"/>
      <c r="F31"/>
      <c r="G31"/>
      <c r="H31"/>
    </row>
    <row r="32" spans="1:12" ht="24.95" customHeight="1" x14ac:dyDescent="0.2">
      <c r="A32"/>
      <c r="C32"/>
      <c r="D32"/>
      <c r="E32"/>
      <c r="F32"/>
      <c r="G32"/>
      <c r="H32"/>
    </row>
  </sheetData>
  <mergeCells count="5">
    <mergeCell ref="A1:L1"/>
    <mergeCell ref="B20:G20"/>
    <mergeCell ref="B21:G21"/>
    <mergeCell ref="B23:G23"/>
    <mergeCell ref="I24:K24"/>
  </mergeCells>
  <printOptions horizontalCentered="1" verticalCentered="1"/>
  <pageMargins left="0" right="0" top="0.23" bottom="0.24" header="0.5" footer="0.5"/>
  <pageSetup scale="92" orientation="portrait" r:id="rId1"/>
  <headerFooter alignWithMargins="0"/>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Sheet49">
    <pageSetUpPr fitToPage="1"/>
  </sheetPr>
  <dimension ref="A1:L31"/>
  <sheetViews>
    <sheetView zoomScale="75" zoomScaleNormal="75" workbookViewId="0">
      <selection sqref="A1:L1"/>
    </sheetView>
  </sheetViews>
  <sheetFormatPr defaultRowHeight="14.25" x14ac:dyDescent="0.2"/>
  <cols>
    <col min="1" max="1" width="23.85546875" style="4" customWidth="1"/>
    <col min="2" max="2" width="8.140625" customWidth="1"/>
    <col min="3" max="8" width="7.28515625" style="1" customWidth="1"/>
    <col min="9" max="9" width="8.42578125" customWidth="1"/>
    <col min="10" max="10" width="8.28515625" bestFit="1" customWidth="1"/>
    <col min="12" max="12" width="14" customWidth="1"/>
  </cols>
  <sheetData>
    <row r="1" spans="1:12" ht="46.5" customHeight="1" x14ac:dyDescent="0.45">
      <c r="A1" s="315" t="s">
        <v>95</v>
      </c>
      <c r="B1" s="315"/>
      <c r="C1" s="315"/>
      <c r="D1" s="315"/>
      <c r="E1" s="315"/>
      <c r="F1" s="315"/>
      <c r="G1" s="315"/>
      <c r="H1" s="315"/>
      <c r="I1" s="315"/>
      <c r="J1" s="315"/>
      <c r="K1" s="315"/>
      <c r="L1" s="315"/>
    </row>
    <row r="2" spans="1:12" ht="47.25" x14ac:dyDescent="0.25">
      <c r="A2" s="13" t="s">
        <v>0</v>
      </c>
      <c r="B2" s="52" t="s">
        <v>1</v>
      </c>
      <c r="C2" s="9" t="s">
        <v>26</v>
      </c>
      <c r="D2" s="19" t="s">
        <v>17</v>
      </c>
      <c r="E2" s="19" t="s">
        <v>17</v>
      </c>
      <c r="F2" s="19" t="s">
        <v>17</v>
      </c>
      <c r="G2" s="148" t="s">
        <v>17</v>
      </c>
      <c r="H2" s="9" t="s">
        <v>27</v>
      </c>
      <c r="I2" s="8" t="s">
        <v>28</v>
      </c>
      <c r="J2" s="8" t="s">
        <v>24</v>
      </c>
      <c r="K2" s="37" t="s">
        <v>13</v>
      </c>
      <c r="L2" s="8" t="s">
        <v>2</v>
      </c>
    </row>
    <row r="3" spans="1:12" s="2" customFormat="1" ht="22.5" customHeight="1" x14ac:dyDescent="0.25">
      <c r="A3" s="17" t="str">
        <f>'2024 Calculator'!D3</f>
        <v>Hometown Hearos Donation</v>
      </c>
      <c r="B3" s="114">
        <f>'2024 Calculator'!E3</f>
        <v>30</v>
      </c>
      <c r="C3" s="18"/>
      <c r="D3" s="19"/>
      <c r="E3" s="19"/>
      <c r="F3" s="19"/>
      <c r="G3" s="148"/>
      <c r="H3" s="18">
        <f>SUM(C3:G3)</f>
        <v>0</v>
      </c>
      <c r="I3" s="19"/>
      <c r="J3" s="19"/>
      <c r="K3" s="38">
        <f t="shared" ref="K3:K17" si="0">H3-I3+J3</f>
        <v>0</v>
      </c>
      <c r="L3" s="99">
        <f t="shared" ref="L3:L17" si="1">SUM(B3*K3)</f>
        <v>0</v>
      </c>
    </row>
    <row r="4" spans="1:12" s="2" customFormat="1" ht="22.5" customHeight="1" x14ac:dyDescent="0.25">
      <c r="A4" s="17" t="str">
        <f>'2024 Calculator'!D4</f>
        <v>Hometown Hearos Donation</v>
      </c>
      <c r="B4" s="114">
        <f>'2024 Calculator'!E4</f>
        <v>5</v>
      </c>
      <c r="C4" s="18"/>
      <c r="D4" s="19"/>
      <c r="E4" s="19"/>
      <c r="F4" s="19"/>
      <c r="G4" s="148"/>
      <c r="H4" s="18">
        <f t="shared" ref="H4:H17" si="2">SUM(C4:G4)</f>
        <v>0</v>
      </c>
      <c r="I4" s="19"/>
      <c r="J4" s="19"/>
      <c r="K4" s="38">
        <f t="shared" si="0"/>
        <v>0</v>
      </c>
      <c r="L4" s="99">
        <f t="shared" si="1"/>
        <v>0</v>
      </c>
    </row>
    <row r="5" spans="1:12" ht="26.25" customHeight="1" x14ac:dyDescent="0.25">
      <c r="A5" s="17" t="str">
        <f>'2024 Calculator'!D5</f>
        <v>3-Pack Combo Box</v>
      </c>
      <c r="B5" s="114">
        <f>'2024 Calculator'!E5</f>
        <v>50</v>
      </c>
      <c r="C5" s="18"/>
      <c r="D5" s="19"/>
      <c r="E5" s="19"/>
      <c r="F5" s="19"/>
      <c r="G5" s="148"/>
      <c r="H5" s="18">
        <f t="shared" si="2"/>
        <v>0</v>
      </c>
      <c r="I5" s="19"/>
      <c r="J5" s="19"/>
      <c r="K5" s="38">
        <f t="shared" si="0"/>
        <v>0</v>
      </c>
      <c r="L5" s="99">
        <f t="shared" si="1"/>
        <v>0</v>
      </c>
    </row>
    <row r="6" spans="1:12" ht="26.25" customHeight="1" x14ac:dyDescent="0.25">
      <c r="A6" s="17" t="str">
        <f>'2024 Calculator'!D6</f>
        <v>White Chocolate Pretzels</v>
      </c>
      <c r="B6" s="114">
        <f>'2024 Calculator'!E6</f>
        <v>35</v>
      </c>
      <c r="C6" s="18"/>
      <c r="D6" s="19"/>
      <c r="E6" s="19"/>
      <c r="F6" s="19"/>
      <c r="G6" s="148"/>
      <c r="H6" s="18">
        <f t="shared" si="2"/>
        <v>0</v>
      </c>
      <c r="I6" s="19"/>
      <c r="J6" s="19"/>
      <c r="K6" s="38">
        <f t="shared" si="0"/>
        <v>0</v>
      </c>
      <c r="L6" s="99">
        <f t="shared" si="1"/>
        <v>0</v>
      </c>
    </row>
    <row r="7" spans="1:12" ht="26.25" customHeight="1" x14ac:dyDescent="0.25">
      <c r="A7" s="17" t="str">
        <f>'2024 Calculator'!D7</f>
        <v>Chocolate Drizzle Toffee</v>
      </c>
      <c r="B7" s="114">
        <f>'2024 Calculator'!E7</f>
        <v>35</v>
      </c>
      <c r="C7" s="18"/>
      <c r="D7" s="19"/>
      <c r="E7" s="19"/>
      <c r="F7" s="19"/>
      <c r="G7" s="148"/>
      <c r="H7" s="18">
        <f t="shared" si="2"/>
        <v>0</v>
      </c>
      <c r="I7" s="19"/>
      <c r="J7" s="19"/>
      <c r="K7" s="38">
        <f t="shared" si="0"/>
        <v>0</v>
      </c>
      <c r="L7" s="99">
        <f t="shared" si="1"/>
        <v>0</v>
      </c>
    </row>
    <row r="8" spans="1:12" ht="26.25" customHeight="1" x14ac:dyDescent="0.25">
      <c r="A8" s="17" t="str">
        <f>'2024 Calculator'!D8</f>
        <v>Micro Kettle</v>
      </c>
      <c r="B8" s="114">
        <f>'2024 Calculator'!E8</f>
        <v>25</v>
      </c>
      <c r="C8" s="18"/>
      <c r="D8" s="19"/>
      <c r="E8" s="19"/>
      <c r="F8" s="19"/>
      <c r="G8" s="148"/>
      <c r="H8" s="18">
        <f t="shared" si="2"/>
        <v>0</v>
      </c>
      <c r="I8" s="19"/>
      <c r="J8" s="19"/>
      <c r="K8" s="38">
        <f t="shared" si="0"/>
        <v>0</v>
      </c>
      <c r="L8" s="99">
        <f t="shared" si="1"/>
        <v>0</v>
      </c>
    </row>
    <row r="9" spans="1:12" ht="26.25" customHeight="1" x14ac:dyDescent="0.25">
      <c r="A9" s="17" t="str">
        <f>'2024 Calculator'!D9</f>
        <v>Micro Butter</v>
      </c>
      <c r="B9" s="114">
        <f>'2024 Calculator'!E9</f>
        <v>25</v>
      </c>
      <c r="C9" s="18"/>
      <c r="D9" s="19"/>
      <c r="E9" s="19"/>
      <c r="F9" s="19"/>
      <c r="G9" s="148"/>
      <c r="H9" s="18">
        <f t="shared" si="2"/>
        <v>0</v>
      </c>
      <c r="I9" s="19"/>
      <c r="J9" s="19"/>
      <c r="K9" s="38">
        <f t="shared" si="0"/>
        <v>0</v>
      </c>
      <c r="L9" s="99">
        <f t="shared" si="1"/>
        <v>0</v>
      </c>
    </row>
    <row r="10" spans="1:12" ht="26.25" customHeight="1" x14ac:dyDescent="0.25">
      <c r="A10" s="17" t="str">
        <f>'2024 Calculator'!D10</f>
        <v>Salted Caramel</v>
      </c>
      <c r="B10" s="114">
        <f>'2024 Calculator'!E10</f>
        <v>25</v>
      </c>
      <c r="C10" s="18"/>
      <c r="D10" s="19"/>
      <c r="E10" s="19"/>
      <c r="F10" s="19"/>
      <c r="G10" s="148"/>
      <c r="H10" s="18">
        <f t="shared" si="2"/>
        <v>0</v>
      </c>
      <c r="I10" s="19"/>
      <c r="J10" s="19"/>
      <c r="K10" s="38">
        <f t="shared" si="0"/>
        <v>0</v>
      </c>
      <c r="L10" s="99">
        <f t="shared" si="1"/>
        <v>0</v>
      </c>
    </row>
    <row r="11" spans="1:12" ht="26.25" customHeight="1" x14ac:dyDescent="0.25">
      <c r="A11" s="17" t="str">
        <f>'2024 Calculator'!D11</f>
        <v>Savory Cheddar</v>
      </c>
      <c r="B11" s="114">
        <f>'2024 Calculator'!E11</f>
        <v>20</v>
      </c>
      <c r="C11" s="18"/>
      <c r="D11" s="19"/>
      <c r="E11" s="19"/>
      <c r="F11" s="19"/>
      <c r="G11" s="148"/>
      <c r="H11" s="18">
        <f t="shared" si="2"/>
        <v>0</v>
      </c>
      <c r="I11" s="19"/>
      <c r="J11" s="19"/>
      <c r="K11" s="38">
        <f t="shared" si="0"/>
        <v>0</v>
      </c>
      <c r="L11" s="99">
        <f t="shared" si="1"/>
        <v>0</v>
      </c>
    </row>
    <row r="12" spans="1:12" ht="26.25" customHeight="1" x14ac:dyDescent="0.25">
      <c r="A12" s="17" t="str">
        <f>'2024 Calculator'!D12</f>
        <v>Popping Corn</v>
      </c>
      <c r="B12" s="114">
        <f>'2024 Calculator'!E12</f>
        <v>17</v>
      </c>
      <c r="C12" s="18"/>
      <c r="D12" s="19"/>
      <c r="E12" s="19"/>
      <c r="F12" s="19"/>
      <c r="G12" s="148"/>
      <c r="H12" s="18">
        <f t="shared" si="2"/>
        <v>0</v>
      </c>
      <c r="I12" s="19"/>
      <c r="J12" s="19"/>
      <c r="K12" s="38">
        <f t="shared" si="0"/>
        <v>0</v>
      </c>
      <c r="L12" s="99">
        <f t="shared" si="1"/>
        <v>0</v>
      </c>
    </row>
    <row r="13" spans="1:12" ht="26.25" customHeight="1" x14ac:dyDescent="0.25">
      <c r="A13" s="17" t="str">
        <f>'2024 Calculator'!D13</f>
        <v>Caramel Corn</v>
      </c>
      <c r="B13" s="114">
        <f>'2024 Calculator'!E13</f>
        <v>12</v>
      </c>
      <c r="C13" s="18"/>
      <c r="D13" s="19"/>
      <c r="E13" s="19"/>
      <c r="F13" s="19"/>
      <c r="G13" s="148"/>
      <c r="H13" s="18">
        <f t="shared" si="2"/>
        <v>0</v>
      </c>
      <c r="I13" s="19"/>
      <c r="J13" s="19"/>
      <c r="K13" s="38">
        <f t="shared" si="0"/>
        <v>0</v>
      </c>
      <c r="L13" s="99">
        <f t="shared" si="1"/>
        <v>0</v>
      </c>
    </row>
    <row r="14" spans="1:12" ht="26.25" customHeight="1" x14ac:dyDescent="0.25">
      <c r="A14" s="112" t="str">
        <f>'2024 Calculator'!D14</f>
        <v>Salted Caramel Ceddar Mix</v>
      </c>
      <c r="B14" s="114">
        <f>'2024 Calculator'!E14</f>
        <v>17</v>
      </c>
      <c r="C14" s="18"/>
      <c r="D14" s="19"/>
      <c r="E14" s="19"/>
      <c r="F14" s="19"/>
      <c r="G14" s="148"/>
      <c r="H14" s="18">
        <f t="shared" si="2"/>
        <v>0</v>
      </c>
      <c r="I14" s="19"/>
      <c r="J14" s="19"/>
      <c r="K14" s="38">
        <f t="shared" si="0"/>
        <v>0</v>
      </c>
      <c r="L14" s="99">
        <f t="shared" si="1"/>
        <v>0</v>
      </c>
    </row>
    <row r="15" spans="1:12" ht="26.25" customHeight="1" x14ac:dyDescent="0.25">
      <c r="A15" s="17"/>
      <c r="B15" s="114"/>
      <c r="C15" s="18"/>
      <c r="D15" s="19"/>
      <c r="E15" s="19"/>
      <c r="F15" s="19"/>
      <c r="G15" s="148"/>
      <c r="H15" s="18">
        <f t="shared" si="2"/>
        <v>0</v>
      </c>
      <c r="I15" s="19"/>
      <c r="J15" s="19"/>
      <c r="K15" s="38">
        <f t="shared" si="0"/>
        <v>0</v>
      </c>
      <c r="L15" s="99">
        <f t="shared" si="1"/>
        <v>0</v>
      </c>
    </row>
    <row r="16" spans="1:12" ht="26.25" customHeight="1" x14ac:dyDescent="0.25">
      <c r="A16" s="17"/>
      <c r="B16" s="114"/>
      <c r="C16" s="18"/>
      <c r="D16" s="19"/>
      <c r="E16" s="19"/>
      <c r="F16" s="19"/>
      <c r="G16" s="148"/>
      <c r="H16" s="18">
        <f t="shared" si="2"/>
        <v>0</v>
      </c>
      <c r="I16" s="19"/>
      <c r="J16" s="19"/>
      <c r="K16" s="38">
        <f t="shared" si="0"/>
        <v>0</v>
      </c>
      <c r="L16" s="99">
        <f t="shared" si="1"/>
        <v>0</v>
      </c>
    </row>
    <row r="17" spans="1:12" ht="26.25" customHeight="1" x14ac:dyDescent="0.25">
      <c r="A17" s="17"/>
      <c r="B17" s="114"/>
      <c r="C17" s="18"/>
      <c r="D17" s="19"/>
      <c r="E17" s="19"/>
      <c r="F17" s="19"/>
      <c r="G17" s="148"/>
      <c r="H17" s="18">
        <f t="shared" si="2"/>
        <v>0</v>
      </c>
      <c r="I17" s="19"/>
      <c r="J17" s="19"/>
      <c r="K17" s="38">
        <f t="shared" si="0"/>
        <v>0</v>
      </c>
      <c r="L17" s="99">
        <f t="shared" si="1"/>
        <v>0</v>
      </c>
    </row>
    <row r="18" spans="1:12" ht="26.25" customHeight="1" x14ac:dyDescent="0.25">
      <c r="A18" s="17"/>
      <c r="B18" s="114"/>
      <c r="C18" s="18"/>
      <c r="D18" s="19"/>
      <c r="E18" s="19"/>
      <c r="F18" s="19"/>
      <c r="G18" s="148"/>
      <c r="H18" s="18"/>
      <c r="I18" s="19"/>
      <c r="J18" s="19"/>
      <c r="K18" s="38">
        <f>H18-I18+J18</f>
        <v>0</v>
      </c>
      <c r="L18" s="99">
        <f>SUM(B18*K18)</f>
        <v>0</v>
      </c>
    </row>
    <row r="19" spans="1:12" ht="26.25" customHeight="1" x14ac:dyDescent="0.25">
      <c r="A19" s="17"/>
      <c r="B19" s="114"/>
      <c r="C19" s="18"/>
      <c r="D19" s="19"/>
      <c r="E19" s="19"/>
      <c r="F19" s="19"/>
      <c r="G19" s="148"/>
      <c r="H19" s="18"/>
      <c r="I19" s="19"/>
      <c r="J19" s="19"/>
      <c r="K19" s="38">
        <f>H19-I19+J19</f>
        <v>0</v>
      </c>
      <c r="L19" s="99">
        <f>SUM(B19*K19)</f>
        <v>0</v>
      </c>
    </row>
    <row r="20" spans="1:12" ht="30" customHeight="1" x14ac:dyDescent="0.25">
      <c r="A20" s="169" t="s">
        <v>163</v>
      </c>
      <c r="B20" s="316"/>
      <c r="C20" s="316"/>
      <c r="D20" s="316"/>
      <c r="E20" s="316"/>
      <c r="F20" s="316"/>
      <c r="G20" s="316"/>
      <c r="H20" s="63"/>
      <c r="I20" s="63" t="s">
        <v>44</v>
      </c>
      <c r="J20" s="64"/>
      <c r="K20" s="55" t="s">
        <v>7</v>
      </c>
      <c r="L20" s="144">
        <f>SUM(L3:L19)</f>
        <v>0</v>
      </c>
    </row>
    <row r="21" spans="1:12" ht="24.95" customHeight="1" x14ac:dyDescent="0.25">
      <c r="A21" s="123" t="s">
        <v>4</v>
      </c>
      <c r="B21" s="323"/>
      <c r="C21" s="323"/>
      <c r="D21" s="323"/>
      <c r="E21" s="323"/>
      <c r="F21" s="323"/>
      <c r="G21" s="323"/>
      <c r="H21"/>
      <c r="K21" s="34" t="s">
        <v>94</v>
      </c>
      <c r="L21" s="32"/>
    </row>
    <row r="22" spans="1:12" ht="24.95" customHeight="1" x14ac:dyDescent="0.25">
      <c r="A22" s="54" t="s">
        <v>6</v>
      </c>
      <c r="B22" s="3"/>
      <c r="C22" s="53"/>
      <c r="D22" s="53"/>
      <c r="E22" s="53"/>
      <c r="F22" s="53"/>
      <c r="G22"/>
      <c r="I22" s="1"/>
      <c r="J22" s="1"/>
      <c r="K22" s="34" t="s">
        <v>70</v>
      </c>
      <c r="L22" s="155"/>
    </row>
    <row r="23" spans="1:12" ht="24.95" customHeight="1" x14ac:dyDescent="0.2">
      <c r="A23" s="11"/>
      <c r="B23" s="319"/>
      <c r="C23" s="319"/>
      <c r="D23" s="319"/>
      <c r="E23" s="319"/>
      <c r="F23" s="319"/>
      <c r="G23" s="319"/>
      <c r="H23" s="11"/>
      <c r="I23" s="1"/>
      <c r="J23" s="1"/>
      <c r="K23" s="34" t="s">
        <v>18</v>
      </c>
      <c r="L23" s="32">
        <f>J20+L20-L21-L22</f>
        <v>0</v>
      </c>
    </row>
    <row r="24" spans="1:12" ht="24.95" customHeight="1" x14ac:dyDescent="0.2">
      <c r="I24" s="321" t="s">
        <v>79</v>
      </c>
      <c r="J24" s="321"/>
      <c r="K24" s="321"/>
      <c r="L24" s="32">
        <f>(L20*0.34)+J20</f>
        <v>0</v>
      </c>
    </row>
    <row r="25" spans="1:12" ht="24.95" customHeight="1" x14ac:dyDescent="0.25">
      <c r="A25" s="138" t="s">
        <v>67</v>
      </c>
      <c r="B25" s="170" t="s">
        <v>101</v>
      </c>
      <c r="C25"/>
      <c r="D25"/>
      <c r="E25"/>
      <c r="F25"/>
      <c r="G25"/>
      <c r="H25"/>
    </row>
    <row r="26" spans="1:12" ht="24.95" customHeight="1" x14ac:dyDescent="0.25">
      <c r="A26" s="122"/>
      <c r="C26"/>
      <c r="D26"/>
      <c r="E26"/>
      <c r="F26"/>
      <c r="G26"/>
      <c r="H26"/>
    </row>
    <row r="27" spans="1:12" ht="24.95" customHeight="1" x14ac:dyDescent="0.25">
      <c r="A27" s="122"/>
      <c r="C27"/>
      <c r="D27"/>
      <c r="E27"/>
      <c r="F27"/>
      <c r="G27"/>
      <c r="H27"/>
    </row>
    <row r="28" spans="1:12" ht="24.95" customHeight="1" x14ac:dyDescent="0.25">
      <c r="A28" s="122"/>
      <c r="C28"/>
      <c r="D28"/>
      <c r="E28"/>
      <c r="F28"/>
      <c r="G28"/>
      <c r="H28"/>
    </row>
    <row r="29" spans="1:12" ht="24.95" customHeight="1" x14ac:dyDescent="0.25">
      <c r="A29" s="122"/>
      <c r="C29"/>
      <c r="D29"/>
      <c r="E29"/>
      <c r="F29"/>
      <c r="G29"/>
      <c r="H29"/>
    </row>
    <row r="30" spans="1:12" ht="24.95" customHeight="1" x14ac:dyDescent="0.25">
      <c r="A30" s="122" t="s">
        <v>102</v>
      </c>
      <c r="B30">
        <f>SUM(B26:B29)</f>
        <v>0</v>
      </c>
    </row>
    <row r="31" spans="1:12" ht="12.75" x14ac:dyDescent="0.2">
      <c r="A31"/>
      <c r="C31"/>
      <c r="D31"/>
      <c r="E31"/>
      <c r="F31"/>
      <c r="G31"/>
      <c r="H31"/>
    </row>
  </sheetData>
  <mergeCells count="5">
    <mergeCell ref="A1:L1"/>
    <mergeCell ref="B20:G20"/>
    <mergeCell ref="B21:G21"/>
    <mergeCell ref="B23:G23"/>
    <mergeCell ref="I24:K24"/>
  </mergeCells>
  <printOptions horizontalCentered="1" verticalCentered="1"/>
  <pageMargins left="0" right="0" top="0.23" bottom="0.24" header="0.5" footer="0.5"/>
  <pageSetup scale="92" orientation="portrait" r:id="rId1"/>
  <headerFooter alignWithMargins="0"/>
  <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codeName="Sheet50">
    <pageSetUpPr fitToPage="1"/>
  </sheetPr>
  <dimension ref="A1:L30"/>
  <sheetViews>
    <sheetView zoomScale="75" zoomScaleNormal="75" workbookViewId="0">
      <selection sqref="A1:L1"/>
    </sheetView>
  </sheetViews>
  <sheetFormatPr defaultRowHeight="14.25" x14ac:dyDescent="0.2"/>
  <cols>
    <col min="1" max="1" width="23.85546875" style="4" customWidth="1"/>
    <col min="2" max="2" width="8.140625" customWidth="1"/>
    <col min="3" max="8" width="7.28515625" style="1" customWidth="1"/>
    <col min="9" max="9" width="8.42578125" customWidth="1"/>
    <col min="10" max="10" width="8.28515625" bestFit="1" customWidth="1"/>
    <col min="12" max="12" width="14" customWidth="1"/>
  </cols>
  <sheetData>
    <row r="1" spans="1:12" ht="46.5" customHeight="1" x14ac:dyDescent="0.45">
      <c r="A1" s="315" t="s">
        <v>95</v>
      </c>
      <c r="B1" s="315"/>
      <c r="C1" s="315"/>
      <c r="D1" s="315"/>
      <c r="E1" s="315"/>
      <c r="F1" s="315"/>
      <c r="G1" s="315"/>
      <c r="H1" s="315"/>
      <c r="I1" s="315"/>
      <c r="J1" s="315"/>
      <c r="K1" s="315"/>
      <c r="L1" s="315"/>
    </row>
    <row r="2" spans="1:12" ht="47.25" x14ac:dyDescent="0.25">
      <c r="A2" s="13" t="s">
        <v>0</v>
      </c>
      <c r="B2" s="52" t="s">
        <v>1</v>
      </c>
      <c r="C2" s="9" t="s">
        <v>26</v>
      </c>
      <c r="D2" s="19" t="s">
        <v>17</v>
      </c>
      <c r="E2" s="19" t="s">
        <v>17</v>
      </c>
      <c r="F2" s="19" t="s">
        <v>17</v>
      </c>
      <c r="G2" s="148" t="s">
        <v>17</v>
      </c>
      <c r="H2" s="9" t="s">
        <v>27</v>
      </c>
      <c r="I2" s="8" t="s">
        <v>28</v>
      </c>
      <c r="J2" s="8" t="s">
        <v>24</v>
      </c>
      <c r="K2" s="37" t="s">
        <v>13</v>
      </c>
      <c r="L2" s="8" t="s">
        <v>2</v>
      </c>
    </row>
    <row r="3" spans="1:12" s="2" customFormat="1" ht="22.5" customHeight="1" x14ac:dyDescent="0.25">
      <c r="A3" s="17" t="str">
        <f>'2024 Calculator'!D3</f>
        <v>Hometown Hearos Donation</v>
      </c>
      <c r="B3" s="114">
        <f>'2024 Calculator'!E3</f>
        <v>30</v>
      </c>
      <c r="C3" s="18"/>
      <c r="D3" s="19"/>
      <c r="E3" s="19"/>
      <c r="F3" s="19"/>
      <c r="G3" s="148"/>
      <c r="H3" s="18">
        <f>SUM(C3:G3)</f>
        <v>0</v>
      </c>
      <c r="I3" s="19"/>
      <c r="J3" s="19"/>
      <c r="K3" s="38">
        <f t="shared" ref="K3:K17" si="0">H3-I3+J3</f>
        <v>0</v>
      </c>
      <c r="L3" s="99">
        <f t="shared" ref="L3:L17" si="1">SUM(B3*K3)</f>
        <v>0</v>
      </c>
    </row>
    <row r="4" spans="1:12" s="2" customFormat="1" ht="22.5" customHeight="1" x14ac:dyDescent="0.25">
      <c r="A4" s="17" t="str">
        <f>'2024 Calculator'!D4</f>
        <v>Hometown Hearos Donation</v>
      </c>
      <c r="B4" s="114">
        <f>'2024 Calculator'!E4</f>
        <v>5</v>
      </c>
      <c r="C4" s="18"/>
      <c r="D4" s="19"/>
      <c r="E4" s="19"/>
      <c r="F4" s="19"/>
      <c r="G4" s="148"/>
      <c r="H4" s="18">
        <f t="shared" ref="H4:H17" si="2">SUM(C4:G4)</f>
        <v>0</v>
      </c>
      <c r="I4" s="19"/>
      <c r="J4" s="19"/>
      <c r="K4" s="38">
        <f t="shared" si="0"/>
        <v>0</v>
      </c>
      <c r="L4" s="99">
        <f t="shared" si="1"/>
        <v>0</v>
      </c>
    </row>
    <row r="5" spans="1:12" ht="26.25" customHeight="1" x14ac:dyDescent="0.25">
      <c r="A5" s="17" t="str">
        <f>'2024 Calculator'!D5</f>
        <v>3-Pack Combo Box</v>
      </c>
      <c r="B5" s="114">
        <f>'2024 Calculator'!E5</f>
        <v>50</v>
      </c>
      <c r="C5" s="18"/>
      <c r="D5" s="19"/>
      <c r="E5" s="19"/>
      <c r="F5" s="19"/>
      <c r="G5" s="148"/>
      <c r="H5" s="18">
        <f t="shared" si="2"/>
        <v>0</v>
      </c>
      <c r="I5" s="19"/>
      <c r="J5" s="19"/>
      <c r="K5" s="38">
        <f t="shared" si="0"/>
        <v>0</v>
      </c>
      <c r="L5" s="99">
        <f t="shared" si="1"/>
        <v>0</v>
      </c>
    </row>
    <row r="6" spans="1:12" ht="26.25" customHeight="1" x14ac:dyDescent="0.25">
      <c r="A6" s="17" t="str">
        <f>'2024 Calculator'!D6</f>
        <v>White Chocolate Pretzels</v>
      </c>
      <c r="B6" s="114">
        <f>'2024 Calculator'!E6</f>
        <v>35</v>
      </c>
      <c r="C6" s="18"/>
      <c r="D6" s="19"/>
      <c r="E6" s="19"/>
      <c r="F6" s="19"/>
      <c r="G6" s="148"/>
      <c r="H6" s="18">
        <f t="shared" si="2"/>
        <v>0</v>
      </c>
      <c r="I6" s="19"/>
      <c r="J6" s="19"/>
      <c r="K6" s="38">
        <f t="shared" si="0"/>
        <v>0</v>
      </c>
      <c r="L6" s="99">
        <f t="shared" si="1"/>
        <v>0</v>
      </c>
    </row>
    <row r="7" spans="1:12" ht="26.25" customHeight="1" x14ac:dyDescent="0.25">
      <c r="A7" s="17" t="str">
        <f>'2024 Calculator'!D7</f>
        <v>Chocolate Drizzle Toffee</v>
      </c>
      <c r="B7" s="114">
        <f>'2024 Calculator'!E7</f>
        <v>35</v>
      </c>
      <c r="C7" s="18"/>
      <c r="D7" s="19"/>
      <c r="E7" s="19"/>
      <c r="F7" s="19"/>
      <c r="G7" s="148"/>
      <c r="H7" s="18">
        <f t="shared" si="2"/>
        <v>0</v>
      </c>
      <c r="I7" s="19"/>
      <c r="J7" s="19"/>
      <c r="K7" s="38">
        <f t="shared" si="0"/>
        <v>0</v>
      </c>
      <c r="L7" s="99">
        <f t="shared" si="1"/>
        <v>0</v>
      </c>
    </row>
    <row r="8" spans="1:12" ht="26.25" customHeight="1" x14ac:dyDescent="0.25">
      <c r="A8" s="17" t="str">
        <f>'2024 Calculator'!D8</f>
        <v>Micro Kettle</v>
      </c>
      <c r="B8" s="114">
        <f>'2024 Calculator'!E8</f>
        <v>25</v>
      </c>
      <c r="C8" s="18"/>
      <c r="D8" s="19"/>
      <c r="E8" s="19"/>
      <c r="F8" s="19"/>
      <c r="G8" s="148"/>
      <c r="H8" s="18">
        <f t="shared" si="2"/>
        <v>0</v>
      </c>
      <c r="I8" s="19"/>
      <c r="J8" s="19"/>
      <c r="K8" s="38">
        <f t="shared" si="0"/>
        <v>0</v>
      </c>
      <c r="L8" s="99">
        <f t="shared" si="1"/>
        <v>0</v>
      </c>
    </row>
    <row r="9" spans="1:12" ht="26.25" customHeight="1" x14ac:dyDescent="0.25">
      <c r="A9" s="17" t="str">
        <f>'2024 Calculator'!D9</f>
        <v>Micro Butter</v>
      </c>
      <c r="B9" s="114">
        <f>'2024 Calculator'!E9</f>
        <v>25</v>
      </c>
      <c r="C9" s="18"/>
      <c r="D9" s="19"/>
      <c r="E9" s="19"/>
      <c r="F9" s="19"/>
      <c r="G9" s="148"/>
      <c r="H9" s="18">
        <f t="shared" si="2"/>
        <v>0</v>
      </c>
      <c r="I9" s="19"/>
      <c r="J9" s="19"/>
      <c r="K9" s="38">
        <f t="shared" si="0"/>
        <v>0</v>
      </c>
      <c r="L9" s="99">
        <f t="shared" si="1"/>
        <v>0</v>
      </c>
    </row>
    <row r="10" spans="1:12" ht="26.25" customHeight="1" x14ac:dyDescent="0.25">
      <c r="A10" s="17" t="str">
        <f>'2024 Calculator'!D10</f>
        <v>Salted Caramel</v>
      </c>
      <c r="B10" s="114">
        <f>'2024 Calculator'!E10</f>
        <v>25</v>
      </c>
      <c r="C10" s="18"/>
      <c r="D10" s="19"/>
      <c r="E10" s="19"/>
      <c r="F10" s="19"/>
      <c r="G10" s="148"/>
      <c r="H10" s="18">
        <f t="shared" si="2"/>
        <v>0</v>
      </c>
      <c r="I10" s="19"/>
      <c r="J10" s="19"/>
      <c r="K10" s="38">
        <f t="shared" si="0"/>
        <v>0</v>
      </c>
      <c r="L10" s="99">
        <f t="shared" si="1"/>
        <v>0</v>
      </c>
    </row>
    <row r="11" spans="1:12" ht="26.25" customHeight="1" x14ac:dyDescent="0.25">
      <c r="A11" s="17" t="str">
        <f>'2024 Calculator'!D11</f>
        <v>Savory Cheddar</v>
      </c>
      <c r="B11" s="114">
        <f>'2024 Calculator'!E11</f>
        <v>20</v>
      </c>
      <c r="C11" s="18"/>
      <c r="D11" s="19"/>
      <c r="E11" s="19"/>
      <c r="F11" s="19"/>
      <c r="G11" s="148"/>
      <c r="H11" s="18">
        <f t="shared" si="2"/>
        <v>0</v>
      </c>
      <c r="I11" s="19"/>
      <c r="J11" s="19"/>
      <c r="K11" s="38">
        <f t="shared" si="0"/>
        <v>0</v>
      </c>
      <c r="L11" s="99">
        <f t="shared" si="1"/>
        <v>0</v>
      </c>
    </row>
    <row r="12" spans="1:12" ht="26.25" customHeight="1" x14ac:dyDescent="0.25">
      <c r="A12" s="17" t="str">
        <f>'2024 Calculator'!D12</f>
        <v>Popping Corn</v>
      </c>
      <c r="B12" s="114">
        <f>'2024 Calculator'!E12</f>
        <v>17</v>
      </c>
      <c r="C12" s="18"/>
      <c r="D12" s="19"/>
      <c r="E12" s="19"/>
      <c r="F12" s="19"/>
      <c r="G12" s="148"/>
      <c r="H12" s="18">
        <f t="shared" si="2"/>
        <v>0</v>
      </c>
      <c r="I12" s="19"/>
      <c r="J12" s="19"/>
      <c r="K12" s="38">
        <f t="shared" si="0"/>
        <v>0</v>
      </c>
      <c r="L12" s="99">
        <f t="shared" si="1"/>
        <v>0</v>
      </c>
    </row>
    <row r="13" spans="1:12" ht="26.25" customHeight="1" x14ac:dyDescent="0.25">
      <c r="A13" s="17" t="str">
        <f>'2024 Calculator'!D13</f>
        <v>Caramel Corn</v>
      </c>
      <c r="B13" s="114">
        <f>'2024 Calculator'!E13</f>
        <v>12</v>
      </c>
      <c r="C13" s="18"/>
      <c r="D13" s="19"/>
      <c r="E13" s="19"/>
      <c r="F13" s="19"/>
      <c r="G13" s="148"/>
      <c r="H13" s="18">
        <f t="shared" si="2"/>
        <v>0</v>
      </c>
      <c r="I13" s="19"/>
      <c r="J13" s="19"/>
      <c r="K13" s="38">
        <f t="shared" si="0"/>
        <v>0</v>
      </c>
      <c r="L13" s="99">
        <f t="shared" si="1"/>
        <v>0</v>
      </c>
    </row>
    <row r="14" spans="1:12" ht="26.25" customHeight="1" x14ac:dyDescent="0.25">
      <c r="A14" s="112" t="str">
        <f>'2024 Calculator'!D14</f>
        <v>Salted Caramel Ceddar Mix</v>
      </c>
      <c r="B14" s="114">
        <f>'2024 Calculator'!E14</f>
        <v>17</v>
      </c>
      <c r="C14" s="18"/>
      <c r="D14" s="19"/>
      <c r="E14" s="19"/>
      <c r="F14" s="19"/>
      <c r="G14" s="148"/>
      <c r="H14" s="18">
        <f t="shared" si="2"/>
        <v>0</v>
      </c>
      <c r="I14" s="19"/>
      <c r="J14" s="19"/>
      <c r="K14" s="38">
        <f t="shared" si="0"/>
        <v>0</v>
      </c>
      <c r="L14" s="99">
        <f t="shared" si="1"/>
        <v>0</v>
      </c>
    </row>
    <row r="15" spans="1:12" ht="26.25" customHeight="1" x14ac:dyDescent="0.25">
      <c r="A15" s="17"/>
      <c r="B15" s="114"/>
      <c r="C15" s="18"/>
      <c r="D15" s="19"/>
      <c r="E15" s="19"/>
      <c r="F15" s="19"/>
      <c r="G15" s="148"/>
      <c r="H15" s="18">
        <f t="shared" si="2"/>
        <v>0</v>
      </c>
      <c r="I15" s="19"/>
      <c r="J15" s="19"/>
      <c r="K15" s="38">
        <f t="shared" si="0"/>
        <v>0</v>
      </c>
      <c r="L15" s="99">
        <f t="shared" si="1"/>
        <v>0</v>
      </c>
    </row>
    <row r="16" spans="1:12" ht="26.25" customHeight="1" x14ac:dyDescent="0.25">
      <c r="A16" s="17"/>
      <c r="B16" s="114"/>
      <c r="C16" s="18"/>
      <c r="D16" s="19"/>
      <c r="E16" s="19"/>
      <c r="F16" s="19"/>
      <c r="G16" s="148"/>
      <c r="H16" s="18">
        <f t="shared" si="2"/>
        <v>0</v>
      </c>
      <c r="I16" s="19"/>
      <c r="J16" s="19"/>
      <c r="K16" s="38">
        <f t="shared" si="0"/>
        <v>0</v>
      </c>
      <c r="L16" s="99">
        <f t="shared" si="1"/>
        <v>0</v>
      </c>
    </row>
    <row r="17" spans="1:12" ht="26.25" customHeight="1" x14ac:dyDescent="0.25">
      <c r="A17" s="17"/>
      <c r="B17" s="114"/>
      <c r="C17" s="18"/>
      <c r="D17" s="19"/>
      <c r="E17" s="19"/>
      <c r="F17" s="19"/>
      <c r="G17" s="148"/>
      <c r="H17" s="18">
        <f t="shared" si="2"/>
        <v>0</v>
      </c>
      <c r="I17" s="19"/>
      <c r="J17" s="19"/>
      <c r="K17" s="38">
        <f t="shared" si="0"/>
        <v>0</v>
      </c>
      <c r="L17" s="99">
        <f t="shared" si="1"/>
        <v>0</v>
      </c>
    </row>
    <row r="18" spans="1:12" ht="26.25" customHeight="1" x14ac:dyDescent="0.25">
      <c r="A18" s="17"/>
      <c r="B18" s="114"/>
      <c r="C18" s="18"/>
      <c r="D18" s="19"/>
      <c r="E18" s="19"/>
      <c r="F18" s="19"/>
      <c r="G18" s="148"/>
      <c r="H18" s="18"/>
      <c r="I18" s="19"/>
      <c r="J18" s="19"/>
      <c r="K18" s="38">
        <f>H18-I18+J18</f>
        <v>0</v>
      </c>
      <c r="L18" s="99">
        <f>SUM(B18*K18)</f>
        <v>0</v>
      </c>
    </row>
    <row r="19" spans="1:12" ht="26.25" customHeight="1" x14ac:dyDescent="0.25">
      <c r="A19" s="17"/>
      <c r="B19" s="114"/>
      <c r="C19" s="18"/>
      <c r="D19" s="19"/>
      <c r="E19" s="19"/>
      <c r="F19" s="19"/>
      <c r="G19" s="148"/>
      <c r="H19" s="18"/>
      <c r="I19" s="19"/>
      <c r="J19" s="19"/>
      <c r="K19" s="38">
        <f>H19-I19+J19</f>
        <v>0</v>
      </c>
      <c r="L19" s="99">
        <f>SUM(B19*K19)</f>
        <v>0</v>
      </c>
    </row>
    <row r="20" spans="1:12" ht="30" customHeight="1" x14ac:dyDescent="0.25">
      <c r="A20" s="169" t="s">
        <v>163</v>
      </c>
      <c r="B20" s="316"/>
      <c r="C20" s="316"/>
      <c r="D20" s="316"/>
      <c r="E20" s="316"/>
      <c r="F20" s="316"/>
      <c r="G20" s="316"/>
      <c r="H20" s="63"/>
      <c r="I20" s="63" t="s">
        <v>44</v>
      </c>
      <c r="J20" s="64"/>
      <c r="K20" s="55" t="s">
        <v>7</v>
      </c>
      <c r="L20" s="144">
        <f>SUM(L3:L19)</f>
        <v>0</v>
      </c>
    </row>
    <row r="21" spans="1:12" ht="24.95" customHeight="1" x14ac:dyDescent="0.25">
      <c r="A21" s="123" t="s">
        <v>4</v>
      </c>
      <c r="B21" s="323"/>
      <c r="C21" s="323"/>
      <c r="D21" s="323"/>
      <c r="E21" s="323"/>
      <c r="F21" s="323"/>
      <c r="G21" s="323"/>
      <c r="H21"/>
      <c r="K21" s="34" t="s">
        <v>94</v>
      </c>
      <c r="L21" s="32"/>
    </row>
    <row r="22" spans="1:12" ht="24.95" customHeight="1" x14ac:dyDescent="0.25">
      <c r="A22" s="54" t="s">
        <v>6</v>
      </c>
      <c r="B22" s="3"/>
      <c r="C22" s="53"/>
      <c r="D22" s="53"/>
      <c r="E22" s="53"/>
      <c r="F22" s="53"/>
      <c r="G22"/>
      <c r="I22" s="1"/>
      <c r="J22" s="1"/>
      <c r="K22" s="34" t="s">
        <v>70</v>
      </c>
      <c r="L22" s="155"/>
    </row>
    <row r="23" spans="1:12" ht="24.95" customHeight="1" x14ac:dyDescent="0.2">
      <c r="A23" s="11"/>
      <c r="B23" s="319"/>
      <c r="C23" s="319"/>
      <c r="D23" s="319"/>
      <c r="E23" s="319"/>
      <c r="F23" s="319"/>
      <c r="G23" s="319"/>
      <c r="H23" s="11"/>
      <c r="I23" s="1"/>
      <c r="J23" s="1"/>
      <c r="K23" s="34" t="s">
        <v>18</v>
      </c>
      <c r="L23" s="32">
        <f>J20+L20-L21-L22</f>
        <v>0</v>
      </c>
    </row>
    <row r="24" spans="1:12" ht="24.95" customHeight="1" x14ac:dyDescent="0.2">
      <c r="I24" s="321" t="s">
        <v>79</v>
      </c>
      <c r="J24" s="321"/>
      <c r="K24" s="321"/>
      <c r="L24" s="32">
        <f>(L20*0.34)+J20</f>
        <v>0</v>
      </c>
    </row>
    <row r="25" spans="1:12" ht="24.95" customHeight="1" x14ac:dyDescent="0.25">
      <c r="A25" s="138" t="s">
        <v>67</v>
      </c>
      <c r="B25" s="170" t="s">
        <v>101</v>
      </c>
      <c r="C25"/>
      <c r="D25"/>
      <c r="E25"/>
      <c r="F25"/>
      <c r="G25"/>
      <c r="H25"/>
    </row>
    <row r="26" spans="1:12" ht="24.95" customHeight="1" x14ac:dyDescent="0.25">
      <c r="A26" s="122"/>
      <c r="C26"/>
      <c r="D26"/>
      <c r="E26"/>
      <c r="F26"/>
      <c r="G26"/>
      <c r="H26"/>
    </row>
    <row r="27" spans="1:12" ht="24.95" customHeight="1" x14ac:dyDescent="0.25">
      <c r="A27" s="122"/>
      <c r="C27"/>
      <c r="D27"/>
      <c r="E27"/>
      <c r="F27"/>
      <c r="G27"/>
      <c r="H27"/>
    </row>
    <row r="28" spans="1:12" ht="24.95" customHeight="1" x14ac:dyDescent="0.25">
      <c r="A28" s="122"/>
      <c r="C28"/>
      <c r="D28"/>
      <c r="E28"/>
      <c r="F28"/>
      <c r="G28"/>
      <c r="H28"/>
    </row>
    <row r="29" spans="1:12" ht="24.95" customHeight="1" x14ac:dyDescent="0.25">
      <c r="A29" s="122"/>
      <c r="C29"/>
      <c r="D29"/>
      <c r="E29"/>
      <c r="F29"/>
      <c r="G29"/>
      <c r="H29"/>
    </row>
    <row r="30" spans="1:12" ht="24.95" customHeight="1" x14ac:dyDescent="0.25">
      <c r="A30" s="122" t="s">
        <v>102</v>
      </c>
      <c r="B30">
        <f>SUM(B26:B29)</f>
        <v>0</v>
      </c>
    </row>
  </sheetData>
  <mergeCells count="5">
    <mergeCell ref="A1:L1"/>
    <mergeCell ref="B20:G20"/>
    <mergeCell ref="B21:G21"/>
    <mergeCell ref="B23:G23"/>
    <mergeCell ref="I24:K24"/>
  </mergeCells>
  <printOptions horizontalCentered="1" verticalCentered="1"/>
  <pageMargins left="0" right="0" top="0.23" bottom="0.24" header="0.5" footer="0.5"/>
  <pageSetup scale="92" orientation="portrait" r:id="rId1"/>
  <headerFooter alignWithMargins="0"/>
  <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Sheet51">
    <pageSetUpPr fitToPage="1"/>
  </sheetPr>
  <dimension ref="A1:L33"/>
  <sheetViews>
    <sheetView zoomScale="75" zoomScaleNormal="75" workbookViewId="0">
      <selection sqref="A1:L1"/>
    </sheetView>
  </sheetViews>
  <sheetFormatPr defaultRowHeight="14.25" x14ac:dyDescent="0.2"/>
  <cols>
    <col min="1" max="1" width="23.85546875" style="4" customWidth="1"/>
    <col min="2" max="2" width="8.140625" customWidth="1"/>
    <col min="3" max="8" width="7.28515625" style="1" customWidth="1"/>
    <col min="9" max="9" width="8.42578125" customWidth="1"/>
    <col min="10" max="10" width="8.28515625" bestFit="1" customWidth="1"/>
    <col min="12" max="12" width="14" customWidth="1"/>
  </cols>
  <sheetData>
    <row r="1" spans="1:12" ht="46.5" customHeight="1" x14ac:dyDescent="0.45">
      <c r="A1" s="315" t="s">
        <v>95</v>
      </c>
      <c r="B1" s="315"/>
      <c r="C1" s="315"/>
      <c r="D1" s="315"/>
      <c r="E1" s="315"/>
      <c r="F1" s="315"/>
      <c r="G1" s="315"/>
      <c r="H1" s="315"/>
      <c r="I1" s="315"/>
      <c r="J1" s="315"/>
      <c r="K1" s="315"/>
      <c r="L1" s="315"/>
    </row>
    <row r="2" spans="1:12" ht="47.25" x14ac:dyDescent="0.25">
      <c r="A2" s="13" t="s">
        <v>0</v>
      </c>
      <c r="B2" s="52" t="s">
        <v>1</v>
      </c>
      <c r="C2" s="9" t="s">
        <v>26</v>
      </c>
      <c r="D2" s="19" t="s">
        <v>17</v>
      </c>
      <c r="E2" s="19" t="s">
        <v>17</v>
      </c>
      <c r="F2" s="19" t="s">
        <v>17</v>
      </c>
      <c r="G2" s="148" t="s">
        <v>17</v>
      </c>
      <c r="H2" s="9" t="s">
        <v>27</v>
      </c>
      <c r="I2" s="8" t="s">
        <v>28</v>
      </c>
      <c r="J2" s="8" t="s">
        <v>24</v>
      </c>
      <c r="K2" s="37" t="s">
        <v>13</v>
      </c>
      <c r="L2" s="8" t="s">
        <v>2</v>
      </c>
    </row>
    <row r="3" spans="1:12" s="2" customFormat="1" ht="22.5" customHeight="1" x14ac:dyDescent="0.25">
      <c r="A3" s="17" t="str">
        <f>'2024 Calculator'!D3</f>
        <v>Hometown Hearos Donation</v>
      </c>
      <c r="B3" s="114">
        <f>'2024 Calculator'!E3</f>
        <v>30</v>
      </c>
      <c r="C3" s="18"/>
      <c r="D3" s="19"/>
      <c r="E3" s="19"/>
      <c r="F3" s="19"/>
      <c r="G3" s="148"/>
      <c r="H3" s="18">
        <f>SUM(C3:G3)</f>
        <v>0</v>
      </c>
      <c r="I3" s="19"/>
      <c r="J3" s="19"/>
      <c r="K3" s="38">
        <f t="shared" ref="K3:K17" si="0">H3-I3+J3</f>
        <v>0</v>
      </c>
      <c r="L3" s="99">
        <f t="shared" ref="L3:L17" si="1">SUM(B3*K3)</f>
        <v>0</v>
      </c>
    </row>
    <row r="4" spans="1:12" s="2" customFormat="1" ht="22.5" customHeight="1" x14ac:dyDescent="0.25">
      <c r="A4" s="17" t="str">
        <f>'2024 Calculator'!D4</f>
        <v>Hometown Hearos Donation</v>
      </c>
      <c r="B4" s="114">
        <f>'2024 Calculator'!E4</f>
        <v>5</v>
      </c>
      <c r="C4" s="18"/>
      <c r="D4" s="19"/>
      <c r="E4" s="19"/>
      <c r="F4" s="19"/>
      <c r="G4" s="148"/>
      <c r="H4" s="18">
        <f t="shared" ref="H4:H17" si="2">SUM(C4:G4)</f>
        <v>0</v>
      </c>
      <c r="I4" s="19"/>
      <c r="J4" s="19"/>
      <c r="K4" s="38">
        <f t="shared" si="0"/>
        <v>0</v>
      </c>
      <c r="L4" s="99">
        <f t="shared" si="1"/>
        <v>0</v>
      </c>
    </row>
    <row r="5" spans="1:12" ht="26.25" customHeight="1" x14ac:dyDescent="0.25">
      <c r="A5" s="17" t="str">
        <f>'2024 Calculator'!D5</f>
        <v>3-Pack Combo Box</v>
      </c>
      <c r="B5" s="114">
        <f>'2024 Calculator'!E5</f>
        <v>50</v>
      </c>
      <c r="C5" s="18"/>
      <c r="D5" s="19"/>
      <c r="E5" s="19"/>
      <c r="F5" s="19"/>
      <c r="G5" s="148"/>
      <c r="H5" s="18">
        <f t="shared" si="2"/>
        <v>0</v>
      </c>
      <c r="I5" s="19"/>
      <c r="J5" s="19"/>
      <c r="K5" s="38">
        <f t="shared" si="0"/>
        <v>0</v>
      </c>
      <c r="L5" s="99">
        <f t="shared" si="1"/>
        <v>0</v>
      </c>
    </row>
    <row r="6" spans="1:12" ht="26.25" customHeight="1" x14ac:dyDescent="0.25">
      <c r="A6" s="17" t="str">
        <f>'2024 Calculator'!D6</f>
        <v>White Chocolate Pretzels</v>
      </c>
      <c r="B6" s="114">
        <f>'2024 Calculator'!E6</f>
        <v>35</v>
      </c>
      <c r="C6" s="18"/>
      <c r="D6" s="19"/>
      <c r="E6" s="19"/>
      <c r="F6" s="19"/>
      <c r="G6" s="148"/>
      <c r="H6" s="18">
        <f t="shared" si="2"/>
        <v>0</v>
      </c>
      <c r="I6" s="19"/>
      <c r="J6" s="19"/>
      <c r="K6" s="38">
        <f t="shared" si="0"/>
        <v>0</v>
      </c>
      <c r="L6" s="99">
        <f t="shared" si="1"/>
        <v>0</v>
      </c>
    </row>
    <row r="7" spans="1:12" ht="26.25" customHeight="1" x14ac:dyDescent="0.25">
      <c r="A7" s="17" t="str">
        <f>'2024 Calculator'!D7</f>
        <v>Chocolate Drizzle Toffee</v>
      </c>
      <c r="B7" s="114">
        <f>'2024 Calculator'!E7</f>
        <v>35</v>
      </c>
      <c r="C7" s="18"/>
      <c r="D7" s="19"/>
      <c r="E7" s="19"/>
      <c r="F7" s="19"/>
      <c r="G7" s="148"/>
      <c r="H7" s="18">
        <f t="shared" si="2"/>
        <v>0</v>
      </c>
      <c r="I7" s="19"/>
      <c r="J7" s="19"/>
      <c r="K7" s="38">
        <f t="shared" si="0"/>
        <v>0</v>
      </c>
      <c r="L7" s="99">
        <f t="shared" si="1"/>
        <v>0</v>
      </c>
    </row>
    <row r="8" spans="1:12" ht="26.25" customHeight="1" x14ac:dyDescent="0.25">
      <c r="A8" s="17" t="str">
        <f>'2024 Calculator'!D8</f>
        <v>Micro Kettle</v>
      </c>
      <c r="B8" s="114">
        <f>'2024 Calculator'!E8</f>
        <v>25</v>
      </c>
      <c r="C8" s="18"/>
      <c r="D8" s="19"/>
      <c r="E8" s="19"/>
      <c r="F8" s="19"/>
      <c r="G8" s="148"/>
      <c r="H8" s="18">
        <f t="shared" si="2"/>
        <v>0</v>
      </c>
      <c r="I8" s="19"/>
      <c r="J8" s="19"/>
      <c r="K8" s="38">
        <f t="shared" si="0"/>
        <v>0</v>
      </c>
      <c r="L8" s="99">
        <f t="shared" si="1"/>
        <v>0</v>
      </c>
    </row>
    <row r="9" spans="1:12" ht="26.25" customHeight="1" x14ac:dyDescent="0.25">
      <c r="A9" s="17" t="str">
        <f>'2024 Calculator'!D9</f>
        <v>Micro Butter</v>
      </c>
      <c r="B9" s="114">
        <f>'2024 Calculator'!E9</f>
        <v>25</v>
      </c>
      <c r="C9" s="18"/>
      <c r="D9" s="19"/>
      <c r="E9" s="19"/>
      <c r="F9" s="19"/>
      <c r="G9" s="148"/>
      <c r="H9" s="18">
        <f t="shared" si="2"/>
        <v>0</v>
      </c>
      <c r="I9" s="19"/>
      <c r="J9" s="19"/>
      <c r="K9" s="38">
        <f t="shared" si="0"/>
        <v>0</v>
      </c>
      <c r="L9" s="99">
        <f t="shared" si="1"/>
        <v>0</v>
      </c>
    </row>
    <row r="10" spans="1:12" ht="26.25" customHeight="1" x14ac:dyDescent="0.25">
      <c r="A10" s="17" t="str">
        <f>'2024 Calculator'!D10</f>
        <v>Salted Caramel</v>
      </c>
      <c r="B10" s="114">
        <f>'2024 Calculator'!E10</f>
        <v>25</v>
      </c>
      <c r="C10" s="18"/>
      <c r="D10" s="19"/>
      <c r="E10" s="19"/>
      <c r="F10" s="19"/>
      <c r="G10" s="148"/>
      <c r="H10" s="18">
        <f t="shared" si="2"/>
        <v>0</v>
      </c>
      <c r="I10" s="19"/>
      <c r="J10" s="19"/>
      <c r="K10" s="38">
        <f t="shared" si="0"/>
        <v>0</v>
      </c>
      <c r="L10" s="99">
        <f t="shared" si="1"/>
        <v>0</v>
      </c>
    </row>
    <row r="11" spans="1:12" ht="26.25" customHeight="1" x14ac:dyDescent="0.25">
      <c r="A11" s="17" t="str">
        <f>'2024 Calculator'!D11</f>
        <v>Savory Cheddar</v>
      </c>
      <c r="B11" s="114">
        <f>'2024 Calculator'!E11</f>
        <v>20</v>
      </c>
      <c r="C11" s="18"/>
      <c r="D11" s="19"/>
      <c r="E11" s="19"/>
      <c r="F11" s="19"/>
      <c r="G11" s="148"/>
      <c r="H11" s="18">
        <f t="shared" si="2"/>
        <v>0</v>
      </c>
      <c r="I11" s="19"/>
      <c r="J11" s="19"/>
      <c r="K11" s="38">
        <f t="shared" si="0"/>
        <v>0</v>
      </c>
      <c r="L11" s="99">
        <f t="shared" si="1"/>
        <v>0</v>
      </c>
    </row>
    <row r="12" spans="1:12" ht="26.25" customHeight="1" x14ac:dyDescent="0.25">
      <c r="A12" s="17" t="str">
        <f>'2024 Calculator'!D12</f>
        <v>Popping Corn</v>
      </c>
      <c r="B12" s="114">
        <f>'2024 Calculator'!E12</f>
        <v>17</v>
      </c>
      <c r="C12" s="18"/>
      <c r="D12" s="19"/>
      <c r="E12" s="19"/>
      <c r="F12" s="19"/>
      <c r="G12" s="148"/>
      <c r="H12" s="18">
        <f t="shared" si="2"/>
        <v>0</v>
      </c>
      <c r="I12" s="19"/>
      <c r="J12" s="19"/>
      <c r="K12" s="38">
        <f t="shared" si="0"/>
        <v>0</v>
      </c>
      <c r="L12" s="99">
        <f t="shared" si="1"/>
        <v>0</v>
      </c>
    </row>
    <row r="13" spans="1:12" ht="26.25" customHeight="1" x14ac:dyDescent="0.25">
      <c r="A13" s="17" t="str">
        <f>'2024 Calculator'!D13</f>
        <v>Caramel Corn</v>
      </c>
      <c r="B13" s="114">
        <f>'2024 Calculator'!E13</f>
        <v>12</v>
      </c>
      <c r="C13" s="18"/>
      <c r="D13" s="19"/>
      <c r="E13" s="19"/>
      <c r="F13" s="19"/>
      <c r="G13" s="148"/>
      <c r="H13" s="18">
        <f t="shared" si="2"/>
        <v>0</v>
      </c>
      <c r="I13" s="19"/>
      <c r="J13" s="19"/>
      <c r="K13" s="38">
        <f t="shared" si="0"/>
        <v>0</v>
      </c>
      <c r="L13" s="99">
        <f t="shared" si="1"/>
        <v>0</v>
      </c>
    </row>
    <row r="14" spans="1:12" ht="26.25" customHeight="1" x14ac:dyDescent="0.25">
      <c r="A14" s="112" t="str">
        <f>'2024 Calculator'!D14</f>
        <v>Salted Caramel Ceddar Mix</v>
      </c>
      <c r="B14" s="114">
        <f>'2024 Calculator'!E14</f>
        <v>17</v>
      </c>
      <c r="C14" s="18"/>
      <c r="D14" s="19"/>
      <c r="E14" s="19"/>
      <c r="F14" s="19"/>
      <c r="G14" s="148"/>
      <c r="H14" s="18">
        <f t="shared" si="2"/>
        <v>0</v>
      </c>
      <c r="I14" s="19"/>
      <c r="J14" s="19"/>
      <c r="K14" s="38">
        <f t="shared" si="0"/>
        <v>0</v>
      </c>
      <c r="L14" s="99">
        <f t="shared" si="1"/>
        <v>0</v>
      </c>
    </row>
    <row r="15" spans="1:12" ht="26.25" customHeight="1" x14ac:dyDescent="0.25">
      <c r="A15" s="17"/>
      <c r="B15" s="114"/>
      <c r="C15" s="18"/>
      <c r="D15" s="19"/>
      <c r="E15" s="19"/>
      <c r="F15" s="19"/>
      <c r="G15" s="148"/>
      <c r="H15" s="18">
        <f t="shared" si="2"/>
        <v>0</v>
      </c>
      <c r="I15" s="19"/>
      <c r="J15" s="19"/>
      <c r="K15" s="38">
        <f t="shared" si="0"/>
        <v>0</v>
      </c>
      <c r="L15" s="99">
        <f t="shared" si="1"/>
        <v>0</v>
      </c>
    </row>
    <row r="16" spans="1:12" ht="26.25" customHeight="1" x14ac:dyDescent="0.25">
      <c r="A16" s="17"/>
      <c r="B16" s="114"/>
      <c r="C16" s="18"/>
      <c r="D16" s="19"/>
      <c r="E16" s="19"/>
      <c r="F16" s="19"/>
      <c r="G16" s="148"/>
      <c r="H16" s="18">
        <f t="shared" si="2"/>
        <v>0</v>
      </c>
      <c r="I16" s="19"/>
      <c r="J16" s="19"/>
      <c r="K16" s="38">
        <f t="shared" si="0"/>
        <v>0</v>
      </c>
      <c r="L16" s="99">
        <f t="shared" si="1"/>
        <v>0</v>
      </c>
    </row>
    <row r="17" spans="1:12" ht="26.25" customHeight="1" x14ac:dyDescent="0.25">
      <c r="A17" s="17"/>
      <c r="B17" s="114"/>
      <c r="C17" s="18"/>
      <c r="D17" s="19"/>
      <c r="E17" s="19"/>
      <c r="F17" s="19"/>
      <c r="G17" s="148"/>
      <c r="H17" s="18">
        <f t="shared" si="2"/>
        <v>0</v>
      </c>
      <c r="I17" s="19"/>
      <c r="J17" s="19"/>
      <c r="K17" s="38">
        <f t="shared" si="0"/>
        <v>0</v>
      </c>
      <c r="L17" s="99">
        <f t="shared" si="1"/>
        <v>0</v>
      </c>
    </row>
    <row r="18" spans="1:12" ht="26.25" customHeight="1" x14ac:dyDescent="0.25">
      <c r="A18" s="17"/>
      <c r="B18" s="114"/>
      <c r="C18" s="18"/>
      <c r="D18" s="19"/>
      <c r="E18" s="19"/>
      <c r="F18" s="19"/>
      <c r="G18" s="148"/>
      <c r="H18" s="18"/>
      <c r="I18" s="19"/>
      <c r="J18" s="19"/>
      <c r="K18" s="38">
        <f>H18-I18+J18</f>
        <v>0</v>
      </c>
      <c r="L18" s="99">
        <f>SUM(B18*K18)</f>
        <v>0</v>
      </c>
    </row>
    <row r="19" spans="1:12" ht="26.25" customHeight="1" x14ac:dyDescent="0.25">
      <c r="A19" s="17"/>
      <c r="B19" s="114"/>
      <c r="C19" s="18"/>
      <c r="D19" s="19"/>
      <c r="E19" s="19"/>
      <c r="F19" s="19"/>
      <c r="G19" s="148"/>
      <c r="H19" s="18"/>
      <c r="I19" s="19"/>
      <c r="J19" s="19"/>
      <c r="K19" s="38">
        <f>H19-I19+J19</f>
        <v>0</v>
      </c>
      <c r="L19" s="99">
        <f>SUM(B19*K19)</f>
        <v>0</v>
      </c>
    </row>
    <row r="20" spans="1:12" ht="30" customHeight="1" x14ac:dyDescent="0.25">
      <c r="A20" s="169" t="s">
        <v>163</v>
      </c>
      <c r="B20" s="316"/>
      <c r="C20" s="316"/>
      <c r="D20" s="316"/>
      <c r="E20" s="316"/>
      <c r="F20" s="316"/>
      <c r="G20" s="316"/>
      <c r="H20" s="63"/>
      <c r="I20" s="63" t="s">
        <v>44</v>
      </c>
      <c r="J20" s="64"/>
      <c r="K20" s="55" t="s">
        <v>7</v>
      </c>
      <c r="L20" s="144">
        <f>SUM(L3:L19)</f>
        <v>0</v>
      </c>
    </row>
    <row r="21" spans="1:12" ht="24.95" customHeight="1" x14ac:dyDescent="0.25">
      <c r="A21" s="123" t="s">
        <v>4</v>
      </c>
      <c r="B21" s="323"/>
      <c r="C21" s="323"/>
      <c r="D21" s="323"/>
      <c r="E21" s="323"/>
      <c r="F21" s="323"/>
      <c r="G21" s="323"/>
      <c r="H21"/>
      <c r="K21" s="34" t="s">
        <v>94</v>
      </c>
      <c r="L21" s="32"/>
    </row>
    <row r="22" spans="1:12" ht="24.95" customHeight="1" x14ac:dyDescent="0.25">
      <c r="A22" s="54" t="s">
        <v>6</v>
      </c>
      <c r="B22" s="3"/>
      <c r="C22" s="53"/>
      <c r="D22" s="53"/>
      <c r="E22" s="53"/>
      <c r="F22" s="53"/>
      <c r="G22"/>
      <c r="I22" s="1"/>
      <c r="J22" s="1"/>
      <c r="K22" s="34" t="s">
        <v>70</v>
      </c>
      <c r="L22" s="155"/>
    </row>
    <row r="23" spans="1:12" ht="24.95" customHeight="1" x14ac:dyDescent="0.2">
      <c r="A23" s="11"/>
      <c r="B23" s="319"/>
      <c r="C23" s="319"/>
      <c r="D23" s="319"/>
      <c r="E23" s="319"/>
      <c r="F23" s="319"/>
      <c r="G23" s="319"/>
      <c r="H23" s="11"/>
      <c r="I23" s="1"/>
      <c r="J23" s="1"/>
      <c r="K23" s="34" t="s">
        <v>18</v>
      </c>
      <c r="L23" s="32">
        <f>J20+L20-L21-L22</f>
        <v>0</v>
      </c>
    </row>
    <row r="24" spans="1:12" ht="24.95" customHeight="1" x14ac:dyDescent="0.2">
      <c r="I24" s="321" t="s">
        <v>79</v>
      </c>
      <c r="J24" s="321"/>
      <c r="K24" s="321"/>
      <c r="L24" s="32">
        <f>(L20*0.34)+J20</f>
        <v>0</v>
      </c>
    </row>
    <row r="25" spans="1:12" ht="24.95" customHeight="1" x14ac:dyDescent="0.25">
      <c r="A25" s="138" t="s">
        <v>67</v>
      </c>
      <c r="B25" s="170" t="s">
        <v>101</v>
      </c>
      <c r="C25"/>
      <c r="D25"/>
      <c r="E25"/>
      <c r="F25"/>
      <c r="G25"/>
      <c r="H25"/>
    </row>
    <row r="26" spans="1:12" ht="24.95" customHeight="1" x14ac:dyDescent="0.25">
      <c r="A26" s="122"/>
      <c r="C26"/>
      <c r="D26"/>
      <c r="E26"/>
      <c r="F26"/>
      <c r="G26"/>
      <c r="H26"/>
    </row>
    <row r="27" spans="1:12" ht="24.95" customHeight="1" x14ac:dyDescent="0.25">
      <c r="A27" s="122"/>
      <c r="C27"/>
      <c r="D27"/>
      <c r="E27"/>
      <c r="F27"/>
      <c r="G27"/>
      <c r="H27"/>
    </row>
    <row r="28" spans="1:12" ht="24.95" customHeight="1" x14ac:dyDescent="0.25">
      <c r="A28" s="122"/>
      <c r="C28"/>
      <c r="D28"/>
      <c r="E28"/>
      <c r="F28"/>
      <c r="G28"/>
      <c r="H28"/>
    </row>
    <row r="29" spans="1:12" ht="24.95" customHeight="1" x14ac:dyDescent="0.25">
      <c r="A29" s="122"/>
      <c r="C29"/>
      <c r="D29"/>
      <c r="E29"/>
      <c r="F29"/>
      <c r="G29"/>
      <c r="H29"/>
    </row>
    <row r="30" spans="1:12" ht="24.95" customHeight="1" x14ac:dyDescent="0.25">
      <c r="A30" s="122" t="s">
        <v>102</v>
      </c>
      <c r="B30">
        <f>SUM(B26:B29)</f>
        <v>0</v>
      </c>
    </row>
    <row r="31" spans="1:12" ht="12.75" x14ac:dyDescent="0.2">
      <c r="A31"/>
      <c r="C31"/>
      <c r="D31"/>
      <c r="E31"/>
      <c r="F31"/>
      <c r="G31"/>
      <c r="H31"/>
    </row>
    <row r="32" spans="1:12" ht="12.75" x14ac:dyDescent="0.2">
      <c r="A32"/>
      <c r="C32"/>
      <c r="D32"/>
      <c r="E32"/>
      <c r="F32"/>
      <c r="G32"/>
      <c r="H32"/>
    </row>
    <row r="33" customFormat="1" ht="12.75" x14ac:dyDescent="0.2"/>
  </sheetData>
  <mergeCells count="5">
    <mergeCell ref="A1:L1"/>
    <mergeCell ref="B20:G20"/>
    <mergeCell ref="B21:G21"/>
    <mergeCell ref="B23:G23"/>
    <mergeCell ref="I24:K24"/>
  </mergeCells>
  <printOptions horizontalCentered="1" verticalCentered="1"/>
  <pageMargins left="0" right="0" top="0.23" bottom="0.24" header="0.5" footer="0.5"/>
  <pageSetup scale="92" orientation="portrait" r:id="rId1"/>
  <headerFooter alignWithMargins="0"/>
  <drawing r:id="rId2"/>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codeName="Sheet52">
    <pageSetUpPr fitToPage="1"/>
  </sheetPr>
  <dimension ref="A1:L30"/>
  <sheetViews>
    <sheetView zoomScale="75" zoomScaleNormal="75" workbookViewId="0">
      <selection sqref="A1:L1"/>
    </sheetView>
  </sheetViews>
  <sheetFormatPr defaultRowHeight="14.25" x14ac:dyDescent="0.2"/>
  <cols>
    <col min="1" max="1" width="23.85546875" style="4" customWidth="1"/>
    <col min="2" max="2" width="8.140625" customWidth="1"/>
    <col min="3" max="8" width="7.28515625" style="1" customWidth="1"/>
    <col min="9" max="9" width="8.42578125" customWidth="1"/>
    <col min="10" max="10" width="9.5703125" bestFit="1" customWidth="1"/>
    <col min="12" max="12" width="14" customWidth="1"/>
  </cols>
  <sheetData>
    <row r="1" spans="1:12" ht="46.5" customHeight="1" x14ac:dyDescent="0.45">
      <c r="A1" s="315" t="s">
        <v>95</v>
      </c>
      <c r="B1" s="315"/>
      <c r="C1" s="315"/>
      <c r="D1" s="315"/>
      <c r="E1" s="315"/>
      <c r="F1" s="315"/>
      <c r="G1" s="315"/>
      <c r="H1" s="315"/>
      <c r="I1" s="315"/>
      <c r="J1" s="315"/>
      <c r="K1" s="315"/>
      <c r="L1" s="315"/>
    </row>
    <row r="2" spans="1:12" ht="47.25" x14ac:dyDescent="0.25">
      <c r="A2" s="13" t="s">
        <v>0</v>
      </c>
      <c r="B2" s="52" t="s">
        <v>1</v>
      </c>
      <c r="C2" s="9" t="s">
        <v>26</v>
      </c>
      <c r="D2" s="19" t="s">
        <v>17</v>
      </c>
      <c r="E2" s="19" t="s">
        <v>17</v>
      </c>
      <c r="F2" s="19" t="s">
        <v>17</v>
      </c>
      <c r="G2" s="148" t="s">
        <v>17</v>
      </c>
      <c r="H2" s="9" t="s">
        <v>27</v>
      </c>
      <c r="I2" s="8" t="s">
        <v>28</v>
      </c>
      <c r="J2" s="8" t="s">
        <v>24</v>
      </c>
      <c r="K2" s="37" t="s">
        <v>13</v>
      </c>
      <c r="L2" s="8" t="s">
        <v>2</v>
      </c>
    </row>
    <row r="3" spans="1:12" s="2" customFormat="1" ht="22.5" customHeight="1" x14ac:dyDescent="0.25">
      <c r="A3" s="17" t="str">
        <f>'2024 Calculator'!D3</f>
        <v>Hometown Hearos Donation</v>
      </c>
      <c r="B3" s="114">
        <f>'2024 Calculator'!E3</f>
        <v>30</v>
      </c>
      <c r="C3" s="18"/>
      <c r="D3" s="19"/>
      <c r="E3" s="19"/>
      <c r="F3" s="19"/>
      <c r="G3" s="148"/>
      <c r="H3" s="18">
        <f>SUM(C3:G3)</f>
        <v>0</v>
      </c>
      <c r="I3" s="19"/>
      <c r="J3" s="19"/>
      <c r="K3" s="38">
        <f t="shared" ref="K3:K17" si="0">H3-I3+J3</f>
        <v>0</v>
      </c>
      <c r="L3" s="99">
        <f t="shared" ref="L3:L17" si="1">SUM(B3*K3)</f>
        <v>0</v>
      </c>
    </row>
    <row r="4" spans="1:12" s="2" customFormat="1" ht="22.5" customHeight="1" x14ac:dyDescent="0.25">
      <c r="A4" s="17" t="str">
        <f>'2024 Calculator'!D4</f>
        <v>Hometown Hearos Donation</v>
      </c>
      <c r="B4" s="114">
        <f>'2024 Calculator'!E4</f>
        <v>5</v>
      </c>
      <c r="C4" s="18"/>
      <c r="D4" s="19"/>
      <c r="E4" s="19"/>
      <c r="F4" s="19"/>
      <c r="G4" s="148"/>
      <c r="H4" s="18">
        <f t="shared" ref="H4:H17" si="2">SUM(C4:G4)</f>
        <v>0</v>
      </c>
      <c r="I4" s="19"/>
      <c r="J4" s="19"/>
      <c r="K4" s="38">
        <f t="shared" si="0"/>
        <v>0</v>
      </c>
      <c r="L4" s="99">
        <f t="shared" si="1"/>
        <v>0</v>
      </c>
    </row>
    <row r="5" spans="1:12" ht="26.25" customHeight="1" x14ac:dyDescent="0.25">
      <c r="A5" s="17" t="str">
        <f>'2024 Calculator'!D5</f>
        <v>3-Pack Combo Box</v>
      </c>
      <c r="B5" s="114">
        <f>'2024 Calculator'!E5</f>
        <v>50</v>
      </c>
      <c r="C5" s="18"/>
      <c r="D5" s="19"/>
      <c r="E5" s="19"/>
      <c r="F5" s="19"/>
      <c r="G5" s="148"/>
      <c r="H5" s="18">
        <f t="shared" si="2"/>
        <v>0</v>
      </c>
      <c r="I5" s="19"/>
      <c r="J5" s="19"/>
      <c r="K5" s="38">
        <f t="shared" si="0"/>
        <v>0</v>
      </c>
      <c r="L5" s="99">
        <f t="shared" si="1"/>
        <v>0</v>
      </c>
    </row>
    <row r="6" spans="1:12" ht="26.25" customHeight="1" x14ac:dyDescent="0.25">
      <c r="A6" s="17" t="str">
        <f>'2024 Calculator'!D6</f>
        <v>White Chocolate Pretzels</v>
      </c>
      <c r="B6" s="114">
        <f>'2024 Calculator'!E6</f>
        <v>35</v>
      </c>
      <c r="C6" s="18"/>
      <c r="D6" s="19"/>
      <c r="E6" s="19"/>
      <c r="F6" s="19"/>
      <c r="G6" s="148"/>
      <c r="H6" s="18">
        <f t="shared" si="2"/>
        <v>0</v>
      </c>
      <c r="I6" s="19"/>
      <c r="J6" s="19"/>
      <c r="K6" s="38">
        <f t="shared" si="0"/>
        <v>0</v>
      </c>
      <c r="L6" s="99">
        <f t="shared" si="1"/>
        <v>0</v>
      </c>
    </row>
    <row r="7" spans="1:12" ht="26.25" customHeight="1" x14ac:dyDescent="0.25">
      <c r="A7" s="17" t="str">
        <f>'2024 Calculator'!D7</f>
        <v>Chocolate Drizzle Toffee</v>
      </c>
      <c r="B7" s="114">
        <f>'2024 Calculator'!E7</f>
        <v>35</v>
      </c>
      <c r="C7" s="18"/>
      <c r="D7" s="19"/>
      <c r="E7" s="19"/>
      <c r="F7" s="19"/>
      <c r="G7" s="148"/>
      <c r="H7" s="18">
        <f t="shared" si="2"/>
        <v>0</v>
      </c>
      <c r="I7" s="19"/>
      <c r="J7" s="19"/>
      <c r="K7" s="38">
        <f t="shared" si="0"/>
        <v>0</v>
      </c>
      <c r="L7" s="99">
        <f t="shared" si="1"/>
        <v>0</v>
      </c>
    </row>
    <row r="8" spans="1:12" ht="26.25" customHeight="1" x14ac:dyDescent="0.25">
      <c r="A8" s="17" t="str">
        <f>'2024 Calculator'!D8</f>
        <v>Micro Kettle</v>
      </c>
      <c r="B8" s="114">
        <f>'2024 Calculator'!E8</f>
        <v>25</v>
      </c>
      <c r="C8" s="18"/>
      <c r="D8" s="19"/>
      <c r="E8" s="19"/>
      <c r="F8" s="19"/>
      <c r="G8" s="148"/>
      <c r="H8" s="18">
        <f t="shared" si="2"/>
        <v>0</v>
      </c>
      <c r="I8" s="19"/>
      <c r="J8" s="19"/>
      <c r="K8" s="38">
        <f t="shared" si="0"/>
        <v>0</v>
      </c>
      <c r="L8" s="99">
        <f t="shared" si="1"/>
        <v>0</v>
      </c>
    </row>
    <row r="9" spans="1:12" ht="26.25" customHeight="1" x14ac:dyDescent="0.25">
      <c r="A9" s="17" t="str">
        <f>'2024 Calculator'!D9</f>
        <v>Micro Butter</v>
      </c>
      <c r="B9" s="114">
        <f>'2024 Calculator'!E9</f>
        <v>25</v>
      </c>
      <c r="C9" s="18"/>
      <c r="D9" s="19"/>
      <c r="E9" s="19"/>
      <c r="F9" s="19"/>
      <c r="G9" s="148"/>
      <c r="H9" s="18">
        <f t="shared" si="2"/>
        <v>0</v>
      </c>
      <c r="I9" s="19"/>
      <c r="J9" s="19"/>
      <c r="K9" s="38">
        <f t="shared" si="0"/>
        <v>0</v>
      </c>
      <c r="L9" s="99">
        <f t="shared" si="1"/>
        <v>0</v>
      </c>
    </row>
    <row r="10" spans="1:12" ht="26.25" customHeight="1" x14ac:dyDescent="0.25">
      <c r="A10" s="17" t="str">
        <f>'2024 Calculator'!D10</f>
        <v>Salted Caramel</v>
      </c>
      <c r="B10" s="114">
        <f>'2024 Calculator'!E10</f>
        <v>25</v>
      </c>
      <c r="C10" s="18"/>
      <c r="D10" s="19"/>
      <c r="E10" s="19"/>
      <c r="F10" s="19"/>
      <c r="G10" s="148"/>
      <c r="H10" s="18">
        <f t="shared" si="2"/>
        <v>0</v>
      </c>
      <c r="I10" s="19"/>
      <c r="J10" s="19"/>
      <c r="K10" s="38">
        <f t="shared" si="0"/>
        <v>0</v>
      </c>
      <c r="L10" s="99">
        <f t="shared" si="1"/>
        <v>0</v>
      </c>
    </row>
    <row r="11" spans="1:12" ht="26.25" customHeight="1" x14ac:dyDescent="0.25">
      <c r="A11" s="17" t="str">
        <f>'2024 Calculator'!D11</f>
        <v>Savory Cheddar</v>
      </c>
      <c r="B11" s="114">
        <f>'2024 Calculator'!E11</f>
        <v>20</v>
      </c>
      <c r="C11" s="18"/>
      <c r="D11" s="19"/>
      <c r="E11" s="19"/>
      <c r="F11" s="19"/>
      <c r="G11" s="148"/>
      <c r="H11" s="18">
        <f t="shared" si="2"/>
        <v>0</v>
      </c>
      <c r="I11" s="19"/>
      <c r="J11" s="19"/>
      <c r="K11" s="38">
        <f t="shared" si="0"/>
        <v>0</v>
      </c>
      <c r="L11" s="99">
        <f t="shared" si="1"/>
        <v>0</v>
      </c>
    </row>
    <row r="12" spans="1:12" ht="26.25" customHeight="1" x14ac:dyDescent="0.25">
      <c r="A12" s="17" t="str">
        <f>'2024 Calculator'!D12</f>
        <v>Popping Corn</v>
      </c>
      <c r="B12" s="114">
        <f>'2024 Calculator'!E12</f>
        <v>17</v>
      </c>
      <c r="C12" s="18"/>
      <c r="D12" s="19"/>
      <c r="E12" s="19"/>
      <c r="F12" s="19"/>
      <c r="G12" s="148"/>
      <c r="H12" s="18">
        <f t="shared" si="2"/>
        <v>0</v>
      </c>
      <c r="I12" s="19"/>
      <c r="J12" s="19"/>
      <c r="K12" s="38">
        <f t="shared" si="0"/>
        <v>0</v>
      </c>
      <c r="L12" s="99">
        <f t="shared" si="1"/>
        <v>0</v>
      </c>
    </row>
    <row r="13" spans="1:12" ht="26.25" customHeight="1" x14ac:dyDescent="0.25">
      <c r="A13" s="17" t="str">
        <f>'2024 Calculator'!D13</f>
        <v>Caramel Corn</v>
      </c>
      <c r="B13" s="114">
        <f>'2024 Calculator'!E13</f>
        <v>12</v>
      </c>
      <c r="C13" s="18"/>
      <c r="D13" s="19"/>
      <c r="E13" s="19"/>
      <c r="F13" s="19"/>
      <c r="G13" s="148"/>
      <c r="H13" s="18">
        <f t="shared" si="2"/>
        <v>0</v>
      </c>
      <c r="I13" s="19"/>
      <c r="J13" s="19"/>
      <c r="K13" s="38">
        <f t="shared" si="0"/>
        <v>0</v>
      </c>
      <c r="L13" s="99">
        <f t="shared" si="1"/>
        <v>0</v>
      </c>
    </row>
    <row r="14" spans="1:12" ht="26.25" customHeight="1" x14ac:dyDescent="0.25">
      <c r="A14" s="112" t="str">
        <f>'2024 Calculator'!D14</f>
        <v>Salted Caramel Ceddar Mix</v>
      </c>
      <c r="B14" s="114">
        <f>'2024 Calculator'!E14</f>
        <v>17</v>
      </c>
      <c r="C14" s="18"/>
      <c r="D14" s="19"/>
      <c r="E14" s="19"/>
      <c r="F14" s="19"/>
      <c r="G14" s="148"/>
      <c r="H14" s="18">
        <f t="shared" si="2"/>
        <v>0</v>
      </c>
      <c r="I14" s="19"/>
      <c r="J14" s="19"/>
      <c r="K14" s="38">
        <f t="shared" si="0"/>
        <v>0</v>
      </c>
      <c r="L14" s="99">
        <f t="shared" si="1"/>
        <v>0</v>
      </c>
    </row>
    <row r="15" spans="1:12" ht="26.25" customHeight="1" x14ac:dyDescent="0.25">
      <c r="A15" s="17"/>
      <c r="B15" s="114"/>
      <c r="C15" s="18"/>
      <c r="D15" s="19"/>
      <c r="E15" s="19"/>
      <c r="F15" s="19"/>
      <c r="G15" s="148"/>
      <c r="H15" s="18">
        <f t="shared" si="2"/>
        <v>0</v>
      </c>
      <c r="I15" s="19"/>
      <c r="J15" s="19"/>
      <c r="K15" s="38">
        <f t="shared" si="0"/>
        <v>0</v>
      </c>
      <c r="L15" s="99">
        <f t="shared" si="1"/>
        <v>0</v>
      </c>
    </row>
    <row r="16" spans="1:12" ht="26.25" customHeight="1" x14ac:dyDescent="0.25">
      <c r="A16" s="17"/>
      <c r="B16" s="114"/>
      <c r="C16" s="18"/>
      <c r="D16" s="19"/>
      <c r="E16" s="19"/>
      <c r="F16" s="19"/>
      <c r="G16" s="148"/>
      <c r="H16" s="18">
        <f t="shared" si="2"/>
        <v>0</v>
      </c>
      <c r="I16" s="19"/>
      <c r="J16" s="19"/>
      <c r="K16" s="38">
        <f t="shared" si="0"/>
        <v>0</v>
      </c>
      <c r="L16" s="99">
        <f t="shared" si="1"/>
        <v>0</v>
      </c>
    </row>
    <row r="17" spans="1:12" ht="26.25" customHeight="1" x14ac:dyDescent="0.25">
      <c r="A17" s="17"/>
      <c r="B17" s="114"/>
      <c r="C17" s="18"/>
      <c r="D17" s="19"/>
      <c r="E17" s="19"/>
      <c r="F17" s="19"/>
      <c r="G17" s="148"/>
      <c r="H17" s="18">
        <f t="shared" si="2"/>
        <v>0</v>
      </c>
      <c r="I17" s="19"/>
      <c r="J17" s="19"/>
      <c r="K17" s="38">
        <f t="shared" si="0"/>
        <v>0</v>
      </c>
      <c r="L17" s="99">
        <f t="shared" si="1"/>
        <v>0</v>
      </c>
    </row>
    <row r="18" spans="1:12" ht="26.25" customHeight="1" x14ac:dyDescent="0.25">
      <c r="A18" s="17"/>
      <c r="B18" s="114"/>
      <c r="C18" s="18"/>
      <c r="D18" s="19"/>
      <c r="E18" s="19"/>
      <c r="F18" s="19"/>
      <c r="G18" s="148"/>
      <c r="H18" s="18"/>
      <c r="I18" s="19"/>
      <c r="J18" s="19"/>
      <c r="K18" s="38">
        <f>H18-I18+J18</f>
        <v>0</v>
      </c>
      <c r="L18" s="99">
        <f>SUM(B18*K18)</f>
        <v>0</v>
      </c>
    </row>
    <row r="19" spans="1:12" ht="26.25" customHeight="1" x14ac:dyDescent="0.25">
      <c r="A19" s="17"/>
      <c r="B19" s="114"/>
      <c r="C19" s="18"/>
      <c r="D19" s="19"/>
      <c r="E19" s="19"/>
      <c r="F19" s="19"/>
      <c r="G19" s="148"/>
      <c r="H19" s="18"/>
      <c r="I19" s="19"/>
      <c r="J19" s="19"/>
      <c r="K19" s="38">
        <f>H19-I19+J19</f>
        <v>0</v>
      </c>
      <c r="L19" s="99">
        <f>SUM(B19*K19)</f>
        <v>0</v>
      </c>
    </row>
    <row r="20" spans="1:12" ht="30" customHeight="1" x14ac:dyDescent="0.25">
      <c r="A20" s="169" t="s">
        <v>163</v>
      </c>
      <c r="B20" s="316"/>
      <c r="C20" s="316"/>
      <c r="D20" s="316"/>
      <c r="E20" s="316"/>
      <c r="F20" s="316"/>
      <c r="G20" s="316"/>
      <c r="H20" s="63"/>
      <c r="I20" s="63" t="s">
        <v>44</v>
      </c>
      <c r="J20" s="64"/>
      <c r="K20" s="55" t="s">
        <v>7</v>
      </c>
      <c r="L20" s="144">
        <f>SUM(L3:L19)</f>
        <v>0</v>
      </c>
    </row>
    <row r="21" spans="1:12" ht="24.95" customHeight="1" x14ac:dyDescent="0.25">
      <c r="A21" s="123" t="s">
        <v>4</v>
      </c>
      <c r="B21" s="323"/>
      <c r="C21" s="323"/>
      <c r="D21" s="323"/>
      <c r="E21" s="323"/>
      <c r="F21" s="323"/>
      <c r="G21" s="323"/>
      <c r="H21"/>
      <c r="K21" s="34" t="s">
        <v>94</v>
      </c>
      <c r="L21" s="32"/>
    </row>
    <row r="22" spans="1:12" ht="24.95" customHeight="1" x14ac:dyDescent="0.25">
      <c r="A22" s="54" t="s">
        <v>6</v>
      </c>
      <c r="B22" s="3"/>
      <c r="C22" s="53"/>
      <c r="D22" s="53"/>
      <c r="E22" s="53"/>
      <c r="F22" s="53"/>
      <c r="G22"/>
      <c r="I22" s="1"/>
      <c r="J22" s="1"/>
      <c r="K22" s="34" t="s">
        <v>70</v>
      </c>
      <c r="L22" s="155"/>
    </row>
    <row r="23" spans="1:12" ht="24.95" customHeight="1" x14ac:dyDescent="0.2">
      <c r="A23" s="11"/>
      <c r="B23" s="319"/>
      <c r="C23" s="319"/>
      <c r="D23" s="319"/>
      <c r="E23" s="319"/>
      <c r="F23" s="319"/>
      <c r="G23" s="319"/>
      <c r="H23" s="11"/>
      <c r="I23" s="1"/>
      <c r="J23" s="1"/>
      <c r="K23" s="34" t="s">
        <v>18</v>
      </c>
      <c r="L23" s="32">
        <f>J20+L20-L21-L22</f>
        <v>0</v>
      </c>
    </row>
    <row r="24" spans="1:12" ht="24.95" customHeight="1" x14ac:dyDescent="0.2">
      <c r="I24" s="321" t="s">
        <v>79</v>
      </c>
      <c r="J24" s="321"/>
      <c r="K24" s="321"/>
      <c r="L24" s="32">
        <f>(L20*0.34)+J20</f>
        <v>0</v>
      </c>
    </row>
    <row r="25" spans="1:12" ht="24.95" customHeight="1" x14ac:dyDescent="0.25">
      <c r="A25" s="138" t="s">
        <v>67</v>
      </c>
      <c r="B25" s="170" t="s">
        <v>101</v>
      </c>
      <c r="C25"/>
      <c r="D25"/>
      <c r="E25"/>
      <c r="F25"/>
      <c r="G25"/>
      <c r="H25"/>
    </row>
    <row r="26" spans="1:12" ht="24.95" customHeight="1" x14ac:dyDescent="0.25">
      <c r="A26" s="122"/>
      <c r="C26"/>
      <c r="D26"/>
      <c r="E26"/>
      <c r="F26"/>
      <c r="G26"/>
      <c r="H26"/>
    </row>
    <row r="27" spans="1:12" ht="24.95" customHeight="1" x14ac:dyDescent="0.25">
      <c r="A27" s="122"/>
      <c r="C27"/>
      <c r="D27"/>
      <c r="E27"/>
      <c r="F27"/>
      <c r="G27"/>
      <c r="H27"/>
    </row>
    <row r="28" spans="1:12" ht="24.95" customHeight="1" x14ac:dyDescent="0.25">
      <c r="A28" s="122"/>
      <c r="C28"/>
      <c r="D28"/>
      <c r="E28"/>
      <c r="F28"/>
      <c r="G28"/>
      <c r="H28"/>
    </row>
    <row r="29" spans="1:12" ht="24.95" customHeight="1" x14ac:dyDescent="0.25">
      <c r="A29" s="122"/>
      <c r="C29"/>
      <c r="D29"/>
      <c r="E29"/>
      <c r="F29"/>
      <c r="G29"/>
      <c r="H29"/>
    </row>
    <row r="30" spans="1:12" ht="24.95" customHeight="1" x14ac:dyDescent="0.25">
      <c r="A30" s="122" t="s">
        <v>102</v>
      </c>
      <c r="B30">
        <f>SUM(B26:B29)</f>
        <v>0</v>
      </c>
    </row>
  </sheetData>
  <mergeCells count="5">
    <mergeCell ref="A1:L1"/>
    <mergeCell ref="B20:G20"/>
    <mergeCell ref="B21:G21"/>
    <mergeCell ref="B23:G23"/>
    <mergeCell ref="I24:K24"/>
  </mergeCells>
  <printOptions horizontalCentered="1" verticalCentered="1"/>
  <pageMargins left="0" right="0" top="0.23" bottom="0.24" header="0.5" footer="0.5"/>
  <pageSetup scale="92"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L36"/>
  <sheetViews>
    <sheetView zoomScale="75" zoomScaleNormal="75" workbookViewId="0">
      <selection sqref="A1:L1"/>
    </sheetView>
  </sheetViews>
  <sheetFormatPr defaultRowHeight="14.25" x14ac:dyDescent="0.2"/>
  <cols>
    <col min="1" max="1" width="23.85546875" style="4" customWidth="1"/>
    <col min="2" max="2" width="8.140625" customWidth="1"/>
    <col min="3" max="8" width="7.28515625" style="1" customWidth="1"/>
    <col min="9" max="9" width="8.42578125" customWidth="1"/>
    <col min="10" max="10" width="8.5703125" bestFit="1" customWidth="1"/>
    <col min="12" max="12" width="14" customWidth="1"/>
  </cols>
  <sheetData>
    <row r="1" spans="1:12" ht="46.5" customHeight="1" x14ac:dyDescent="0.45">
      <c r="A1" s="315" t="s">
        <v>8</v>
      </c>
      <c r="B1" s="315"/>
      <c r="C1" s="315"/>
      <c r="D1" s="315"/>
      <c r="E1" s="315"/>
      <c r="F1" s="315"/>
      <c r="G1" s="315"/>
      <c r="H1" s="315"/>
      <c r="I1" s="315"/>
      <c r="J1" s="315"/>
      <c r="K1" s="315"/>
      <c r="L1" s="315"/>
    </row>
    <row r="2" spans="1:12" ht="47.25" x14ac:dyDescent="0.25">
      <c r="A2" s="13" t="s">
        <v>0</v>
      </c>
      <c r="B2" s="52" t="s">
        <v>1</v>
      </c>
      <c r="C2" s="9" t="s">
        <v>26</v>
      </c>
      <c r="D2" s="19" t="s">
        <v>17</v>
      </c>
      <c r="E2" s="19" t="s">
        <v>17</v>
      </c>
      <c r="F2" s="19" t="s">
        <v>17</v>
      </c>
      <c r="G2" s="148" t="s">
        <v>17</v>
      </c>
      <c r="H2" s="9" t="s">
        <v>27</v>
      </c>
      <c r="I2" s="8" t="s">
        <v>28</v>
      </c>
      <c r="J2" s="8" t="s">
        <v>24</v>
      </c>
      <c r="K2" s="37" t="s">
        <v>13</v>
      </c>
      <c r="L2" s="8" t="s">
        <v>2</v>
      </c>
    </row>
    <row r="3" spans="1:12" s="2" customFormat="1" ht="22.5" customHeight="1" x14ac:dyDescent="0.25">
      <c r="A3" s="17" t="str">
        <f>'2024 Calculator'!D3</f>
        <v>Hometown Hearos Donation</v>
      </c>
      <c r="B3" s="114">
        <f>'2024 Calculator'!E3</f>
        <v>30</v>
      </c>
      <c r="C3" s="18"/>
      <c r="D3" s="19"/>
      <c r="E3" s="19"/>
      <c r="F3" s="19"/>
      <c r="G3" s="148"/>
      <c r="H3" s="18">
        <f>SUM(C3:G3)</f>
        <v>0</v>
      </c>
      <c r="I3" s="19"/>
      <c r="J3" s="19"/>
      <c r="K3" s="38">
        <f t="shared" ref="K3:K17" si="0">H3-I3+J3</f>
        <v>0</v>
      </c>
      <c r="L3" s="99">
        <f t="shared" ref="L3:L17" si="1">SUM(B3*K3)</f>
        <v>0</v>
      </c>
    </row>
    <row r="4" spans="1:12" s="2" customFormat="1" ht="22.5" customHeight="1" x14ac:dyDescent="0.25">
      <c r="A4" s="17" t="str">
        <f>'2024 Calculator'!D4</f>
        <v>Hometown Hearos Donation</v>
      </c>
      <c r="B4" s="114">
        <f>'2024 Calculator'!E4</f>
        <v>5</v>
      </c>
      <c r="C4" s="18"/>
      <c r="D4" s="19"/>
      <c r="E4" s="19"/>
      <c r="F4" s="19"/>
      <c r="G4" s="148"/>
      <c r="H4" s="18">
        <f t="shared" ref="H4:H17" si="2">SUM(C4:G4)</f>
        <v>0</v>
      </c>
      <c r="I4" s="19"/>
      <c r="J4" s="19"/>
      <c r="K4" s="38">
        <f t="shared" si="0"/>
        <v>0</v>
      </c>
      <c r="L4" s="99">
        <f t="shared" si="1"/>
        <v>0</v>
      </c>
    </row>
    <row r="5" spans="1:12" ht="26.25" customHeight="1" x14ac:dyDescent="0.25">
      <c r="A5" s="17" t="str">
        <f>'2024 Calculator'!D5</f>
        <v>3-Pack Combo Box</v>
      </c>
      <c r="B5" s="114">
        <f>'2024 Calculator'!E5</f>
        <v>50</v>
      </c>
      <c r="C5" s="18"/>
      <c r="D5" s="19"/>
      <c r="E5" s="19"/>
      <c r="F5" s="19"/>
      <c r="G5" s="148"/>
      <c r="H5" s="18">
        <f t="shared" si="2"/>
        <v>0</v>
      </c>
      <c r="I5" s="19"/>
      <c r="J5" s="19"/>
      <c r="K5" s="38">
        <f t="shared" si="0"/>
        <v>0</v>
      </c>
      <c r="L5" s="99">
        <f t="shared" si="1"/>
        <v>0</v>
      </c>
    </row>
    <row r="6" spans="1:12" ht="26.25" customHeight="1" x14ac:dyDescent="0.25">
      <c r="A6" s="17" t="str">
        <f>'2024 Calculator'!D6</f>
        <v>White Chocolate Pretzels</v>
      </c>
      <c r="B6" s="114">
        <f>'2024 Calculator'!E6</f>
        <v>35</v>
      </c>
      <c r="C6" s="18"/>
      <c r="D6" s="19"/>
      <c r="E6" s="19"/>
      <c r="F6" s="19"/>
      <c r="G6" s="148"/>
      <c r="H6" s="18">
        <f t="shared" si="2"/>
        <v>0</v>
      </c>
      <c r="I6" s="19"/>
      <c r="J6" s="19"/>
      <c r="K6" s="38">
        <f t="shared" si="0"/>
        <v>0</v>
      </c>
      <c r="L6" s="99">
        <f t="shared" si="1"/>
        <v>0</v>
      </c>
    </row>
    <row r="7" spans="1:12" ht="26.25" customHeight="1" x14ac:dyDescent="0.25">
      <c r="A7" s="17" t="str">
        <f>'2024 Calculator'!D7</f>
        <v>Chocolate Drizzle Toffee</v>
      </c>
      <c r="B7" s="114">
        <f>'2024 Calculator'!E7</f>
        <v>35</v>
      </c>
      <c r="C7" s="18"/>
      <c r="D7" s="19"/>
      <c r="E7" s="19"/>
      <c r="F7" s="19"/>
      <c r="G7" s="148"/>
      <c r="H7" s="18">
        <f t="shared" si="2"/>
        <v>0</v>
      </c>
      <c r="I7" s="19"/>
      <c r="J7" s="19"/>
      <c r="K7" s="38">
        <f t="shared" si="0"/>
        <v>0</v>
      </c>
      <c r="L7" s="99">
        <f t="shared" si="1"/>
        <v>0</v>
      </c>
    </row>
    <row r="8" spans="1:12" ht="26.25" customHeight="1" x14ac:dyDescent="0.25">
      <c r="A8" s="17" t="str">
        <f>'2024 Calculator'!D8</f>
        <v>Micro Kettle</v>
      </c>
      <c r="B8" s="114">
        <f>'2024 Calculator'!E8</f>
        <v>25</v>
      </c>
      <c r="C8" s="18"/>
      <c r="D8" s="19"/>
      <c r="E8" s="19"/>
      <c r="F8" s="19"/>
      <c r="G8" s="148"/>
      <c r="H8" s="18">
        <f t="shared" si="2"/>
        <v>0</v>
      </c>
      <c r="I8" s="19"/>
      <c r="J8" s="19"/>
      <c r="K8" s="38">
        <f t="shared" si="0"/>
        <v>0</v>
      </c>
      <c r="L8" s="99">
        <f t="shared" si="1"/>
        <v>0</v>
      </c>
    </row>
    <row r="9" spans="1:12" ht="26.25" customHeight="1" x14ac:dyDescent="0.25">
      <c r="A9" s="17" t="str">
        <f>'2024 Calculator'!D9</f>
        <v>Micro Butter</v>
      </c>
      <c r="B9" s="114">
        <f>'2024 Calculator'!E9</f>
        <v>25</v>
      </c>
      <c r="C9" s="18"/>
      <c r="D9" s="19"/>
      <c r="E9" s="19"/>
      <c r="F9" s="19"/>
      <c r="G9" s="148"/>
      <c r="H9" s="18">
        <f t="shared" si="2"/>
        <v>0</v>
      </c>
      <c r="I9" s="19"/>
      <c r="J9" s="19"/>
      <c r="K9" s="38">
        <f t="shared" si="0"/>
        <v>0</v>
      </c>
      <c r="L9" s="99">
        <f t="shared" si="1"/>
        <v>0</v>
      </c>
    </row>
    <row r="10" spans="1:12" ht="26.25" customHeight="1" x14ac:dyDescent="0.25">
      <c r="A10" s="17" t="str">
        <f>'2024 Calculator'!D10</f>
        <v>Salted Caramel</v>
      </c>
      <c r="B10" s="114">
        <f>'2024 Calculator'!E10</f>
        <v>25</v>
      </c>
      <c r="C10" s="18"/>
      <c r="D10" s="19"/>
      <c r="E10" s="19"/>
      <c r="F10" s="19"/>
      <c r="G10" s="148"/>
      <c r="H10" s="18">
        <f t="shared" si="2"/>
        <v>0</v>
      </c>
      <c r="I10" s="19"/>
      <c r="J10" s="19"/>
      <c r="K10" s="38">
        <f t="shared" si="0"/>
        <v>0</v>
      </c>
      <c r="L10" s="99">
        <f t="shared" si="1"/>
        <v>0</v>
      </c>
    </row>
    <row r="11" spans="1:12" ht="26.25" customHeight="1" x14ac:dyDescent="0.25">
      <c r="A11" s="17" t="str">
        <f>'2024 Calculator'!D11</f>
        <v>Savory Cheddar</v>
      </c>
      <c r="B11" s="114">
        <f>'2024 Calculator'!E11</f>
        <v>20</v>
      </c>
      <c r="C11" s="18"/>
      <c r="D11" s="19"/>
      <c r="E11" s="19"/>
      <c r="F11" s="19"/>
      <c r="G11" s="148"/>
      <c r="H11" s="18">
        <f t="shared" si="2"/>
        <v>0</v>
      </c>
      <c r="I11" s="19"/>
      <c r="J11" s="19"/>
      <c r="K11" s="38">
        <f t="shared" si="0"/>
        <v>0</v>
      </c>
      <c r="L11" s="99">
        <f t="shared" si="1"/>
        <v>0</v>
      </c>
    </row>
    <row r="12" spans="1:12" ht="26.25" customHeight="1" x14ac:dyDescent="0.25">
      <c r="A12" s="17" t="str">
        <f>'2024 Calculator'!D12</f>
        <v>Popping Corn</v>
      </c>
      <c r="B12" s="114">
        <f>'2024 Calculator'!E12</f>
        <v>17</v>
      </c>
      <c r="C12" s="18"/>
      <c r="D12" s="19"/>
      <c r="E12" s="19"/>
      <c r="F12" s="19"/>
      <c r="G12" s="148"/>
      <c r="H12" s="18">
        <f t="shared" si="2"/>
        <v>0</v>
      </c>
      <c r="I12" s="19"/>
      <c r="J12" s="19"/>
      <c r="K12" s="38">
        <f t="shared" si="0"/>
        <v>0</v>
      </c>
      <c r="L12" s="99">
        <f t="shared" si="1"/>
        <v>0</v>
      </c>
    </row>
    <row r="13" spans="1:12" ht="26.25" customHeight="1" x14ac:dyDescent="0.25">
      <c r="A13" s="17" t="str">
        <f>'2024 Calculator'!D13</f>
        <v>Caramel Corn</v>
      </c>
      <c r="B13" s="114">
        <f>'2024 Calculator'!E13</f>
        <v>12</v>
      </c>
      <c r="C13" s="18"/>
      <c r="D13" s="19"/>
      <c r="E13" s="19"/>
      <c r="F13" s="19"/>
      <c r="G13" s="148"/>
      <c r="H13" s="18">
        <f t="shared" si="2"/>
        <v>0</v>
      </c>
      <c r="I13" s="19"/>
      <c r="J13" s="19"/>
      <c r="K13" s="38">
        <f t="shared" si="0"/>
        <v>0</v>
      </c>
      <c r="L13" s="99">
        <f t="shared" si="1"/>
        <v>0</v>
      </c>
    </row>
    <row r="14" spans="1:12" ht="26.25" customHeight="1" x14ac:dyDescent="0.25">
      <c r="A14" s="17" t="str">
        <f>'2024 Calculator'!D14</f>
        <v>Salted Caramel Ceddar Mix</v>
      </c>
      <c r="B14" s="114">
        <f>'2024 Calculator'!E14</f>
        <v>17</v>
      </c>
      <c r="C14" s="18"/>
      <c r="D14" s="19"/>
      <c r="E14" s="19"/>
      <c r="F14" s="19"/>
      <c r="G14" s="148"/>
      <c r="H14" s="18">
        <f t="shared" si="2"/>
        <v>0</v>
      </c>
      <c r="I14" s="19"/>
      <c r="J14" s="19"/>
      <c r="K14" s="38">
        <f t="shared" si="0"/>
        <v>0</v>
      </c>
      <c r="L14" s="99">
        <f t="shared" si="1"/>
        <v>0</v>
      </c>
    </row>
    <row r="15" spans="1:12" ht="26.25" customHeight="1" x14ac:dyDescent="0.25">
      <c r="A15" s="17"/>
      <c r="B15" s="114"/>
      <c r="C15" s="18"/>
      <c r="D15" s="19"/>
      <c r="E15" s="19"/>
      <c r="F15" s="19"/>
      <c r="G15" s="148"/>
      <c r="H15" s="18">
        <f t="shared" si="2"/>
        <v>0</v>
      </c>
      <c r="I15" s="19"/>
      <c r="J15" s="19"/>
      <c r="K15" s="38">
        <f t="shared" si="0"/>
        <v>0</v>
      </c>
      <c r="L15" s="99">
        <f t="shared" si="1"/>
        <v>0</v>
      </c>
    </row>
    <row r="16" spans="1:12" ht="26.25" customHeight="1" x14ac:dyDescent="0.25">
      <c r="A16" s="17"/>
      <c r="B16" s="114"/>
      <c r="C16" s="18"/>
      <c r="D16" s="19"/>
      <c r="E16" s="19"/>
      <c r="F16" s="19"/>
      <c r="G16" s="148"/>
      <c r="H16" s="18">
        <f t="shared" si="2"/>
        <v>0</v>
      </c>
      <c r="I16" s="19"/>
      <c r="J16" s="19"/>
      <c r="K16" s="38">
        <f t="shared" si="0"/>
        <v>0</v>
      </c>
      <c r="L16" s="99">
        <f t="shared" si="1"/>
        <v>0</v>
      </c>
    </row>
    <row r="17" spans="1:12" ht="26.25" customHeight="1" x14ac:dyDescent="0.25">
      <c r="A17" s="17"/>
      <c r="B17" s="114"/>
      <c r="C17" s="18"/>
      <c r="D17" s="19"/>
      <c r="E17" s="19"/>
      <c r="F17" s="19"/>
      <c r="G17" s="148"/>
      <c r="H17" s="18">
        <f t="shared" si="2"/>
        <v>0</v>
      </c>
      <c r="I17" s="19"/>
      <c r="J17" s="19"/>
      <c r="K17" s="38">
        <f t="shared" si="0"/>
        <v>0</v>
      </c>
      <c r="L17" s="99">
        <f t="shared" si="1"/>
        <v>0</v>
      </c>
    </row>
    <row r="18" spans="1:12" ht="26.25" customHeight="1" x14ac:dyDescent="0.25">
      <c r="A18" s="17"/>
      <c r="B18" s="114"/>
      <c r="C18" s="18"/>
      <c r="D18" s="19"/>
      <c r="E18" s="19"/>
      <c r="F18" s="19"/>
      <c r="G18" s="148"/>
      <c r="H18" s="18"/>
      <c r="I18" s="19"/>
      <c r="J18" s="19"/>
      <c r="K18" s="38">
        <f>H18-I18+J18</f>
        <v>0</v>
      </c>
      <c r="L18" s="99">
        <f>SUM(B18*K18)</f>
        <v>0</v>
      </c>
    </row>
    <row r="19" spans="1:12" ht="26.25" customHeight="1" x14ac:dyDescent="0.25">
      <c r="A19" s="17"/>
      <c r="B19" s="114"/>
      <c r="C19" s="18"/>
      <c r="D19" s="19"/>
      <c r="E19" s="19"/>
      <c r="F19" s="19"/>
      <c r="G19" s="148"/>
      <c r="H19" s="18"/>
      <c r="I19" s="19"/>
      <c r="J19" s="19"/>
      <c r="K19" s="38">
        <f>H19-I19+J19</f>
        <v>0</v>
      </c>
      <c r="L19" s="99">
        <f>SUM(B19*K19)</f>
        <v>0</v>
      </c>
    </row>
    <row r="20" spans="1:12" ht="30" customHeight="1" x14ac:dyDescent="0.25">
      <c r="A20" s="55" t="s">
        <v>160</v>
      </c>
      <c r="B20" s="316"/>
      <c r="C20" s="316"/>
      <c r="D20" s="316"/>
      <c r="E20" s="316"/>
      <c r="F20" s="316"/>
      <c r="G20" s="316"/>
      <c r="H20" s="63"/>
      <c r="I20" s="63" t="s">
        <v>44</v>
      </c>
      <c r="J20" s="64"/>
      <c r="K20" s="55" t="s">
        <v>7</v>
      </c>
      <c r="L20" s="144">
        <f>SUM(L3:L19)</f>
        <v>0</v>
      </c>
    </row>
    <row r="21" spans="1:12" ht="24.95" customHeight="1" x14ac:dyDescent="0.25">
      <c r="A21" s="123" t="s">
        <v>10</v>
      </c>
      <c r="B21" s="317"/>
      <c r="C21" s="318"/>
      <c r="D21" s="318"/>
      <c r="E21" s="318"/>
      <c r="F21" s="318"/>
      <c r="G21" s="318"/>
      <c r="H21" s="11" t="s">
        <v>4</v>
      </c>
      <c r="I21" s="46"/>
      <c r="J21" s="46"/>
      <c r="K21" s="34" t="s">
        <v>94</v>
      </c>
      <c r="L21" s="32"/>
    </row>
    <row r="22" spans="1:12" ht="24.95" customHeight="1" x14ac:dyDescent="0.25">
      <c r="A22" s="54" t="s">
        <v>6</v>
      </c>
      <c r="B22" s="182"/>
      <c r="C22" s="183"/>
      <c r="D22" s="183"/>
      <c r="E22" s="183"/>
      <c r="F22" s="183"/>
      <c r="G22" s="183"/>
      <c r="H22" s="11"/>
      <c r="I22" s="21"/>
      <c r="J22" s="21"/>
      <c r="K22" s="34" t="s">
        <v>70</v>
      </c>
      <c r="L22" s="32"/>
    </row>
    <row r="23" spans="1:12" ht="24.95" customHeight="1" x14ac:dyDescent="0.2">
      <c r="B23" s="319"/>
      <c r="C23" s="320"/>
      <c r="D23" s="320"/>
      <c r="E23" s="320"/>
      <c r="F23" s="320"/>
      <c r="G23" s="320"/>
      <c r="I23" s="1"/>
      <c r="J23" s="1"/>
      <c r="K23" s="34" t="s">
        <v>18</v>
      </c>
      <c r="L23" s="32">
        <f>(J20+L20)-L21-L22</f>
        <v>0</v>
      </c>
    </row>
    <row r="24" spans="1:12" ht="24.95" customHeight="1" x14ac:dyDescent="0.2">
      <c r="A24" s="11"/>
      <c r="H24" s="11"/>
      <c r="I24" s="321" t="s">
        <v>79</v>
      </c>
      <c r="J24" s="321"/>
      <c r="K24" s="321"/>
      <c r="L24" s="32">
        <f>(L20*0.34)+J20</f>
        <v>0</v>
      </c>
    </row>
    <row r="25" spans="1:12" ht="24.95" customHeight="1" x14ac:dyDescent="0.2"/>
    <row r="26" spans="1:12" ht="24.95" customHeight="1" x14ac:dyDescent="0.2">
      <c r="A26" s="4" t="s">
        <v>69</v>
      </c>
      <c r="L26" s="32"/>
    </row>
    <row r="27" spans="1:12" ht="24.95" customHeight="1" x14ac:dyDescent="0.2">
      <c r="A27" s="4" t="s">
        <v>84</v>
      </c>
      <c r="L27" s="147">
        <f>L20</f>
        <v>0</v>
      </c>
    </row>
    <row r="28" spans="1:12" ht="24.95" customHeight="1" thickBot="1" x14ac:dyDescent="0.25">
      <c r="A28" s="4" t="s">
        <v>71</v>
      </c>
      <c r="L28" s="147"/>
    </row>
    <row r="29" spans="1:12" ht="24.95" customHeight="1" thickBot="1" x14ac:dyDescent="0.3">
      <c r="A29" s="54" t="s">
        <v>11</v>
      </c>
      <c r="L29" s="146">
        <f>L26+L27+L28</f>
        <v>0</v>
      </c>
    </row>
    <row r="30" spans="1:12" ht="24.95" customHeight="1" thickTop="1" x14ac:dyDescent="0.2"/>
    <row r="31" spans="1:12" ht="24.95" customHeight="1" x14ac:dyDescent="0.2">
      <c r="A31"/>
      <c r="C31"/>
      <c r="D31"/>
      <c r="E31"/>
      <c r="F31"/>
      <c r="G31"/>
      <c r="H31"/>
    </row>
    <row r="32" spans="1:12" ht="24.95" customHeight="1" x14ac:dyDescent="0.2">
      <c r="A32"/>
      <c r="C32"/>
      <c r="D32"/>
      <c r="E32"/>
      <c r="F32"/>
      <c r="G32"/>
      <c r="H32"/>
    </row>
    <row r="33" customFormat="1" ht="24.95" customHeight="1" x14ac:dyDescent="0.2"/>
    <row r="34" customFormat="1" ht="24.95" customHeight="1" x14ac:dyDescent="0.2"/>
    <row r="35" customFormat="1" ht="24.95" customHeight="1" x14ac:dyDescent="0.2"/>
    <row r="36" customFormat="1" ht="12.75" x14ac:dyDescent="0.2"/>
  </sheetData>
  <mergeCells count="5">
    <mergeCell ref="I24:K24"/>
    <mergeCell ref="A1:L1"/>
    <mergeCell ref="B20:G20"/>
    <mergeCell ref="B21:G21"/>
    <mergeCell ref="B23:G23"/>
  </mergeCells>
  <printOptions horizontalCentered="1" verticalCentered="1"/>
  <pageMargins left="0" right="0" top="0.23" bottom="0.24" header="0.5" footer="0.5"/>
  <pageSetup scale="91" orientation="portrait" r:id="rId1"/>
  <headerFooter alignWithMargins="0"/>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codeName="Sheet53">
    <pageSetUpPr fitToPage="1"/>
  </sheetPr>
  <dimension ref="A1:L35"/>
  <sheetViews>
    <sheetView zoomScale="75" zoomScaleNormal="75" workbookViewId="0">
      <selection sqref="A1:L1"/>
    </sheetView>
  </sheetViews>
  <sheetFormatPr defaultRowHeight="14.25" x14ac:dyDescent="0.2"/>
  <cols>
    <col min="1" max="1" width="23.85546875" style="4" customWidth="1"/>
    <col min="2" max="2" width="8.140625" customWidth="1"/>
    <col min="3" max="8" width="7.28515625" style="1" customWidth="1"/>
    <col min="9" max="9" width="8.42578125" customWidth="1"/>
    <col min="10" max="10" width="8.28515625" bestFit="1" customWidth="1"/>
    <col min="12" max="12" width="14" customWidth="1"/>
  </cols>
  <sheetData>
    <row r="1" spans="1:12" ht="46.5" customHeight="1" x14ac:dyDescent="0.45">
      <c r="A1" s="315" t="s">
        <v>95</v>
      </c>
      <c r="B1" s="315"/>
      <c r="C1" s="315"/>
      <c r="D1" s="315"/>
      <c r="E1" s="315"/>
      <c r="F1" s="315"/>
      <c r="G1" s="315"/>
      <c r="H1" s="315"/>
      <c r="I1" s="315"/>
      <c r="J1" s="315"/>
      <c r="K1" s="315"/>
      <c r="L1" s="315"/>
    </row>
    <row r="2" spans="1:12" ht="47.25" x14ac:dyDescent="0.25">
      <c r="A2" s="13" t="s">
        <v>0</v>
      </c>
      <c r="B2" s="52" t="s">
        <v>1</v>
      </c>
      <c r="C2" s="9" t="s">
        <v>26</v>
      </c>
      <c r="D2" s="19" t="s">
        <v>17</v>
      </c>
      <c r="E2" s="19" t="s">
        <v>17</v>
      </c>
      <c r="F2" s="19" t="s">
        <v>17</v>
      </c>
      <c r="G2" s="148" t="s">
        <v>17</v>
      </c>
      <c r="H2" s="9" t="s">
        <v>27</v>
      </c>
      <c r="I2" s="8" t="s">
        <v>28</v>
      </c>
      <c r="J2" s="8" t="s">
        <v>24</v>
      </c>
      <c r="K2" s="37" t="s">
        <v>13</v>
      </c>
      <c r="L2" s="8" t="s">
        <v>2</v>
      </c>
    </row>
    <row r="3" spans="1:12" s="2" customFormat="1" ht="22.5" customHeight="1" x14ac:dyDescent="0.25">
      <c r="A3" s="17" t="str">
        <f>'2024 Calculator'!D3</f>
        <v>Hometown Hearos Donation</v>
      </c>
      <c r="B3" s="114">
        <f>'2024 Calculator'!E3</f>
        <v>30</v>
      </c>
      <c r="C3" s="18"/>
      <c r="D3" s="19"/>
      <c r="E3" s="19"/>
      <c r="F3" s="19"/>
      <c r="G3" s="148"/>
      <c r="H3" s="18">
        <f>SUM(C3:G3)</f>
        <v>0</v>
      </c>
      <c r="I3" s="19"/>
      <c r="J3" s="19"/>
      <c r="K3" s="38">
        <f t="shared" ref="K3:K17" si="0">H3-I3+J3</f>
        <v>0</v>
      </c>
      <c r="L3" s="99">
        <f t="shared" ref="L3:L17" si="1">SUM(B3*K3)</f>
        <v>0</v>
      </c>
    </row>
    <row r="4" spans="1:12" s="2" customFormat="1" ht="22.5" customHeight="1" x14ac:dyDescent="0.25">
      <c r="A4" s="17" t="str">
        <f>'2024 Calculator'!D4</f>
        <v>Hometown Hearos Donation</v>
      </c>
      <c r="B4" s="114">
        <f>'2024 Calculator'!E4</f>
        <v>5</v>
      </c>
      <c r="C4" s="18"/>
      <c r="D4" s="19"/>
      <c r="E4" s="19"/>
      <c r="F4" s="19"/>
      <c r="G4" s="148"/>
      <c r="H4" s="18">
        <f t="shared" ref="H4:H17" si="2">SUM(C4:G4)</f>
        <v>0</v>
      </c>
      <c r="I4" s="19"/>
      <c r="J4" s="19"/>
      <c r="K4" s="38">
        <f t="shared" si="0"/>
        <v>0</v>
      </c>
      <c r="L4" s="99">
        <f t="shared" si="1"/>
        <v>0</v>
      </c>
    </row>
    <row r="5" spans="1:12" ht="26.25" customHeight="1" x14ac:dyDescent="0.25">
      <c r="A5" s="17" t="str">
        <f>'2024 Calculator'!D5</f>
        <v>3-Pack Combo Box</v>
      </c>
      <c r="B5" s="114">
        <f>'2024 Calculator'!E5</f>
        <v>50</v>
      </c>
      <c r="C5" s="18"/>
      <c r="D5" s="19"/>
      <c r="E5" s="19"/>
      <c r="F5" s="19"/>
      <c r="G5" s="148"/>
      <c r="H5" s="18">
        <f t="shared" si="2"/>
        <v>0</v>
      </c>
      <c r="I5" s="19"/>
      <c r="J5" s="19"/>
      <c r="K5" s="38">
        <f t="shared" si="0"/>
        <v>0</v>
      </c>
      <c r="L5" s="99">
        <f t="shared" si="1"/>
        <v>0</v>
      </c>
    </row>
    <row r="6" spans="1:12" ht="26.25" customHeight="1" x14ac:dyDescent="0.25">
      <c r="A6" s="17" t="str">
        <f>'2024 Calculator'!D6</f>
        <v>White Chocolate Pretzels</v>
      </c>
      <c r="B6" s="114">
        <f>'2024 Calculator'!E6</f>
        <v>35</v>
      </c>
      <c r="C6" s="18"/>
      <c r="D6" s="19"/>
      <c r="E6" s="19"/>
      <c r="F6" s="19"/>
      <c r="G6" s="148"/>
      <c r="H6" s="18">
        <f t="shared" si="2"/>
        <v>0</v>
      </c>
      <c r="I6" s="19"/>
      <c r="J6" s="19"/>
      <c r="K6" s="38">
        <f t="shared" si="0"/>
        <v>0</v>
      </c>
      <c r="L6" s="99">
        <f t="shared" si="1"/>
        <v>0</v>
      </c>
    </row>
    <row r="7" spans="1:12" ht="26.25" customHeight="1" x14ac:dyDescent="0.25">
      <c r="A7" s="17" t="str">
        <f>'2024 Calculator'!D7</f>
        <v>Chocolate Drizzle Toffee</v>
      </c>
      <c r="B7" s="114">
        <f>'2024 Calculator'!E7</f>
        <v>35</v>
      </c>
      <c r="C7" s="18"/>
      <c r="D7" s="19"/>
      <c r="E7" s="19"/>
      <c r="F7" s="19"/>
      <c r="G7" s="148"/>
      <c r="H7" s="18">
        <f t="shared" si="2"/>
        <v>0</v>
      </c>
      <c r="I7" s="19"/>
      <c r="J7" s="19"/>
      <c r="K7" s="38">
        <f t="shared" si="0"/>
        <v>0</v>
      </c>
      <c r="L7" s="99">
        <f t="shared" si="1"/>
        <v>0</v>
      </c>
    </row>
    <row r="8" spans="1:12" ht="26.25" customHeight="1" x14ac:dyDescent="0.25">
      <c r="A8" s="17" t="str">
        <f>'2024 Calculator'!D8</f>
        <v>Micro Kettle</v>
      </c>
      <c r="B8" s="114">
        <f>'2024 Calculator'!E8</f>
        <v>25</v>
      </c>
      <c r="C8" s="18"/>
      <c r="D8" s="19"/>
      <c r="E8" s="19"/>
      <c r="F8" s="19"/>
      <c r="G8" s="148"/>
      <c r="H8" s="18">
        <f t="shared" si="2"/>
        <v>0</v>
      </c>
      <c r="I8" s="19"/>
      <c r="J8" s="19"/>
      <c r="K8" s="38">
        <f t="shared" si="0"/>
        <v>0</v>
      </c>
      <c r="L8" s="99">
        <f t="shared" si="1"/>
        <v>0</v>
      </c>
    </row>
    <row r="9" spans="1:12" ht="26.25" customHeight="1" x14ac:dyDescent="0.25">
      <c r="A9" s="17" t="str">
        <f>'2024 Calculator'!D9</f>
        <v>Micro Butter</v>
      </c>
      <c r="B9" s="114">
        <f>'2024 Calculator'!E9</f>
        <v>25</v>
      </c>
      <c r="C9" s="18"/>
      <c r="D9" s="19"/>
      <c r="E9" s="19"/>
      <c r="F9" s="19"/>
      <c r="G9" s="148"/>
      <c r="H9" s="18">
        <f t="shared" si="2"/>
        <v>0</v>
      </c>
      <c r="I9" s="19"/>
      <c r="J9" s="19"/>
      <c r="K9" s="38">
        <f t="shared" si="0"/>
        <v>0</v>
      </c>
      <c r="L9" s="99">
        <f t="shared" si="1"/>
        <v>0</v>
      </c>
    </row>
    <row r="10" spans="1:12" ht="26.25" customHeight="1" x14ac:dyDescent="0.25">
      <c r="A10" s="17" t="str">
        <f>'2024 Calculator'!D10</f>
        <v>Salted Caramel</v>
      </c>
      <c r="B10" s="114">
        <f>'2024 Calculator'!E10</f>
        <v>25</v>
      </c>
      <c r="C10" s="18"/>
      <c r="D10" s="19"/>
      <c r="E10" s="19"/>
      <c r="F10" s="19"/>
      <c r="G10" s="148"/>
      <c r="H10" s="18">
        <f t="shared" si="2"/>
        <v>0</v>
      </c>
      <c r="I10" s="19"/>
      <c r="J10" s="19"/>
      <c r="K10" s="38">
        <f t="shared" si="0"/>
        <v>0</v>
      </c>
      <c r="L10" s="99">
        <f t="shared" si="1"/>
        <v>0</v>
      </c>
    </row>
    <row r="11" spans="1:12" ht="26.25" customHeight="1" x14ac:dyDescent="0.25">
      <c r="A11" s="17" t="str">
        <f>'2024 Calculator'!D11</f>
        <v>Savory Cheddar</v>
      </c>
      <c r="B11" s="114">
        <f>'2024 Calculator'!E11</f>
        <v>20</v>
      </c>
      <c r="C11" s="18"/>
      <c r="D11" s="19"/>
      <c r="E11" s="19"/>
      <c r="F11" s="19"/>
      <c r="G11" s="148"/>
      <c r="H11" s="18">
        <f t="shared" si="2"/>
        <v>0</v>
      </c>
      <c r="I11" s="19"/>
      <c r="J11" s="19"/>
      <c r="K11" s="38">
        <f t="shared" si="0"/>
        <v>0</v>
      </c>
      <c r="L11" s="99">
        <f t="shared" si="1"/>
        <v>0</v>
      </c>
    </row>
    <row r="12" spans="1:12" ht="26.25" customHeight="1" x14ac:dyDescent="0.25">
      <c r="A12" s="17" t="str">
        <f>'2024 Calculator'!D12</f>
        <v>Popping Corn</v>
      </c>
      <c r="B12" s="114">
        <f>'2024 Calculator'!E12</f>
        <v>17</v>
      </c>
      <c r="C12" s="18"/>
      <c r="D12" s="19"/>
      <c r="E12" s="19"/>
      <c r="F12" s="19"/>
      <c r="G12" s="148"/>
      <c r="H12" s="18">
        <f t="shared" si="2"/>
        <v>0</v>
      </c>
      <c r="I12" s="19"/>
      <c r="J12" s="19"/>
      <c r="K12" s="38">
        <f t="shared" si="0"/>
        <v>0</v>
      </c>
      <c r="L12" s="99">
        <f t="shared" si="1"/>
        <v>0</v>
      </c>
    </row>
    <row r="13" spans="1:12" ht="26.25" customHeight="1" x14ac:dyDescent="0.25">
      <c r="A13" s="17" t="str">
        <f>'2024 Calculator'!D13</f>
        <v>Caramel Corn</v>
      </c>
      <c r="B13" s="114">
        <f>'2024 Calculator'!E13</f>
        <v>12</v>
      </c>
      <c r="C13" s="18"/>
      <c r="D13" s="19"/>
      <c r="E13" s="19"/>
      <c r="F13" s="19"/>
      <c r="G13" s="148"/>
      <c r="H13" s="18">
        <f t="shared" si="2"/>
        <v>0</v>
      </c>
      <c r="I13" s="19"/>
      <c r="J13" s="19"/>
      <c r="K13" s="38">
        <f t="shared" si="0"/>
        <v>0</v>
      </c>
      <c r="L13" s="99">
        <f t="shared" si="1"/>
        <v>0</v>
      </c>
    </row>
    <row r="14" spans="1:12" ht="26.25" customHeight="1" x14ac:dyDescent="0.25">
      <c r="A14" s="112" t="str">
        <f>'2024 Calculator'!D14</f>
        <v>Salted Caramel Ceddar Mix</v>
      </c>
      <c r="B14" s="114">
        <f>'2024 Calculator'!E14</f>
        <v>17</v>
      </c>
      <c r="C14" s="18"/>
      <c r="D14" s="19"/>
      <c r="E14" s="19"/>
      <c r="F14" s="19"/>
      <c r="G14" s="148"/>
      <c r="H14" s="18">
        <f t="shared" si="2"/>
        <v>0</v>
      </c>
      <c r="I14" s="19"/>
      <c r="J14" s="19"/>
      <c r="K14" s="38">
        <f t="shared" si="0"/>
        <v>0</v>
      </c>
      <c r="L14" s="99">
        <f t="shared" si="1"/>
        <v>0</v>
      </c>
    </row>
    <row r="15" spans="1:12" ht="26.25" customHeight="1" x14ac:dyDescent="0.25">
      <c r="A15" s="17"/>
      <c r="B15" s="114"/>
      <c r="C15" s="18"/>
      <c r="D15" s="19"/>
      <c r="E15" s="19"/>
      <c r="F15" s="19"/>
      <c r="G15" s="148"/>
      <c r="H15" s="18">
        <f t="shared" si="2"/>
        <v>0</v>
      </c>
      <c r="I15" s="19"/>
      <c r="J15" s="19"/>
      <c r="K15" s="38">
        <f t="shared" si="0"/>
        <v>0</v>
      </c>
      <c r="L15" s="99">
        <f t="shared" si="1"/>
        <v>0</v>
      </c>
    </row>
    <row r="16" spans="1:12" ht="26.25" customHeight="1" x14ac:dyDescent="0.25">
      <c r="A16" s="17"/>
      <c r="B16" s="114"/>
      <c r="C16" s="18"/>
      <c r="D16" s="19"/>
      <c r="E16" s="19"/>
      <c r="F16" s="19"/>
      <c r="G16" s="148"/>
      <c r="H16" s="18">
        <f t="shared" si="2"/>
        <v>0</v>
      </c>
      <c r="I16" s="19"/>
      <c r="J16" s="19"/>
      <c r="K16" s="38">
        <f t="shared" si="0"/>
        <v>0</v>
      </c>
      <c r="L16" s="99">
        <f t="shared" si="1"/>
        <v>0</v>
      </c>
    </row>
    <row r="17" spans="1:12" ht="26.25" customHeight="1" x14ac:dyDescent="0.25">
      <c r="A17" s="17"/>
      <c r="B17" s="114"/>
      <c r="C17" s="18"/>
      <c r="D17" s="19"/>
      <c r="E17" s="19"/>
      <c r="F17" s="19"/>
      <c r="G17" s="148"/>
      <c r="H17" s="18">
        <f t="shared" si="2"/>
        <v>0</v>
      </c>
      <c r="I17" s="19"/>
      <c r="J17" s="19"/>
      <c r="K17" s="38">
        <f t="shared" si="0"/>
        <v>0</v>
      </c>
      <c r="L17" s="99">
        <f t="shared" si="1"/>
        <v>0</v>
      </c>
    </row>
    <row r="18" spans="1:12" ht="26.25" customHeight="1" x14ac:dyDescent="0.25">
      <c r="A18" s="17"/>
      <c r="B18" s="114"/>
      <c r="C18" s="18"/>
      <c r="D18" s="19"/>
      <c r="E18" s="19"/>
      <c r="F18" s="19"/>
      <c r="G18" s="148"/>
      <c r="H18" s="18"/>
      <c r="I18" s="19"/>
      <c r="J18" s="19"/>
      <c r="K18" s="38">
        <f>H18-I18+J18</f>
        <v>0</v>
      </c>
      <c r="L18" s="99">
        <f>SUM(B18*K18)</f>
        <v>0</v>
      </c>
    </row>
    <row r="19" spans="1:12" ht="26.25" customHeight="1" x14ac:dyDescent="0.25">
      <c r="A19" s="17"/>
      <c r="B19" s="114"/>
      <c r="C19" s="18"/>
      <c r="D19" s="19"/>
      <c r="E19" s="19"/>
      <c r="F19" s="19"/>
      <c r="G19" s="148"/>
      <c r="H19" s="18"/>
      <c r="I19" s="19"/>
      <c r="J19" s="19"/>
      <c r="K19" s="38">
        <f>H19-I19+J19</f>
        <v>0</v>
      </c>
      <c r="L19" s="99">
        <f>SUM(B19*K19)</f>
        <v>0</v>
      </c>
    </row>
    <row r="20" spans="1:12" ht="30" customHeight="1" x14ac:dyDescent="0.25">
      <c r="A20" s="169" t="s">
        <v>163</v>
      </c>
      <c r="B20" s="316"/>
      <c r="C20" s="316"/>
      <c r="D20" s="316"/>
      <c r="E20" s="316"/>
      <c r="F20" s="316"/>
      <c r="G20" s="316"/>
      <c r="H20" s="63"/>
      <c r="I20" s="63" t="s">
        <v>44</v>
      </c>
      <c r="J20" s="64"/>
      <c r="K20" s="55" t="s">
        <v>7</v>
      </c>
      <c r="L20" s="144">
        <f>SUM(L3:L19)</f>
        <v>0</v>
      </c>
    </row>
    <row r="21" spans="1:12" ht="24.95" customHeight="1" x14ac:dyDescent="0.25">
      <c r="A21" s="123" t="s">
        <v>4</v>
      </c>
      <c r="B21" s="323"/>
      <c r="C21" s="323"/>
      <c r="D21" s="323"/>
      <c r="E21" s="323"/>
      <c r="F21" s="323"/>
      <c r="G21" s="323"/>
      <c r="H21"/>
      <c r="K21" s="34" t="s">
        <v>94</v>
      </c>
      <c r="L21" s="32"/>
    </row>
    <row r="22" spans="1:12" ht="24.95" customHeight="1" x14ac:dyDescent="0.25">
      <c r="A22" s="54" t="s">
        <v>6</v>
      </c>
      <c r="B22" s="3"/>
      <c r="C22" s="53"/>
      <c r="D22" s="53"/>
      <c r="E22" s="53"/>
      <c r="F22" s="53"/>
      <c r="G22"/>
      <c r="I22" s="1"/>
      <c r="J22" s="1"/>
      <c r="K22" s="34" t="s">
        <v>70</v>
      </c>
      <c r="L22" s="155"/>
    </row>
    <row r="23" spans="1:12" ht="24.95" customHeight="1" x14ac:dyDescent="0.2">
      <c r="A23" s="11"/>
      <c r="B23" s="319"/>
      <c r="C23" s="319"/>
      <c r="D23" s="319"/>
      <c r="E23" s="319"/>
      <c r="F23" s="319"/>
      <c r="G23" s="319"/>
      <c r="H23" s="11"/>
      <c r="I23" s="1"/>
      <c r="J23" s="1"/>
      <c r="K23" s="34" t="s">
        <v>18</v>
      </c>
      <c r="L23" s="32">
        <f>J20+L20-L21-L22</f>
        <v>0</v>
      </c>
    </row>
    <row r="24" spans="1:12" ht="24.95" customHeight="1" x14ac:dyDescent="0.2">
      <c r="I24" s="321" t="s">
        <v>79</v>
      </c>
      <c r="J24" s="321"/>
      <c r="K24" s="321"/>
      <c r="L24" s="32">
        <f>(L20*0.34)+J20</f>
        <v>0</v>
      </c>
    </row>
    <row r="25" spans="1:12" ht="24.95" customHeight="1" x14ac:dyDescent="0.25">
      <c r="A25" s="138" t="s">
        <v>67</v>
      </c>
      <c r="B25" s="170" t="s">
        <v>101</v>
      </c>
      <c r="C25"/>
      <c r="D25"/>
      <c r="E25"/>
      <c r="F25"/>
      <c r="G25"/>
      <c r="H25"/>
    </row>
    <row r="26" spans="1:12" ht="24.95" customHeight="1" x14ac:dyDescent="0.25">
      <c r="A26" s="122"/>
      <c r="C26"/>
      <c r="D26"/>
      <c r="E26"/>
      <c r="F26"/>
      <c r="G26"/>
      <c r="H26"/>
    </row>
    <row r="27" spans="1:12" ht="24.95" customHeight="1" x14ac:dyDescent="0.25">
      <c r="A27" s="122"/>
      <c r="C27"/>
      <c r="D27"/>
      <c r="E27"/>
      <c r="F27"/>
      <c r="G27"/>
      <c r="H27"/>
    </row>
    <row r="28" spans="1:12" ht="24.95" customHeight="1" x14ac:dyDescent="0.25">
      <c r="A28" s="122"/>
      <c r="C28"/>
      <c r="D28"/>
      <c r="E28"/>
      <c r="F28"/>
      <c r="G28"/>
      <c r="H28"/>
    </row>
    <row r="29" spans="1:12" ht="24.95" customHeight="1" x14ac:dyDescent="0.25">
      <c r="A29" s="122"/>
      <c r="C29"/>
      <c r="D29"/>
      <c r="E29"/>
      <c r="F29"/>
      <c r="G29"/>
      <c r="H29"/>
    </row>
    <row r="30" spans="1:12" ht="24.95" customHeight="1" x14ac:dyDescent="0.25">
      <c r="A30" s="122" t="s">
        <v>102</v>
      </c>
      <c r="B30">
        <f>SUM(B26:B29)</f>
        <v>0</v>
      </c>
    </row>
    <row r="31" spans="1:12" ht="12.75" x14ac:dyDescent="0.2">
      <c r="A31"/>
      <c r="C31"/>
      <c r="D31"/>
      <c r="E31"/>
      <c r="F31"/>
      <c r="G31"/>
      <c r="H31"/>
    </row>
    <row r="32" spans="1:12" ht="12.75" x14ac:dyDescent="0.2">
      <c r="A32"/>
      <c r="C32"/>
      <c r="D32"/>
      <c r="E32"/>
      <c r="F32"/>
      <c r="G32"/>
      <c r="H32"/>
    </row>
    <row r="33" customFormat="1" ht="12.75" x14ac:dyDescent="0.2"/>
    <row r="34" customFormat="1" ht="12.75" x14ac:dyDescent="0.2"/>
    <row r="35" customFormat="1" ht="12.75" x14ac:dyDescent="0.2"/>
  </sheetData>
  <mergeCells count="5">
    <mergeCell ref="A1:L1"/>
    <mergeCell ref="B20:G20"/>
    <mergeCell ref="B21:G21"/>
    <mergeCell ref="B23:G23"/>
    <mergeCell ref="I24:K24"/>
  </mergeCells>
  <printOptions horizontalCentered="1" verticalCentered="1"/>
  <pageMargins left="0" right="0" top="0.23" bottom="0.24" header="0.5" footer="0.5"/>
  <pageSetup scale="91" orientation="portrait" r:id="rId1"/>
  <headerFooter alignWithMargins="0"/>
  <drawing r:id="rId2"/>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codeName="Sheet54">
    <pageSetUpPr fitToPage="1"/>
  </sheetPr>
  <dimension ref="A1:L30"/>
  <sheetViews>
    <sheetView zoomScale="75" zoomScaleNormal="75" workbookViewId="0">
      <selection sqref="A1:L1"/>
    </sheetView>
  </sheetViews>
  <sheetFormatPr defaultRowHeight="14.25" x14ac:dyDescent="0.2"/>
  <cols>
    <col min="1" max="1" width="23.85546875" style="4" customWidth="1"/>
    <col min="2" max="2" width="8.140625" customWidth="1"/>
    <col min="3" max="8" width="7.28515625" style="1" customWidth="1"/>
    <col min="9" max="9" width="8.42578125" customWidth="1"/>
    <col min="10" max="10" width="8.28515625" bestFit="1" customWidth="1"/>
    <col min="12" max="12" width="14" customWidth="1"/>
  </cols>
  <sheetData>
    <row r="1" spans="1:12" ht="46.5" customHeight="1" x14ac:dyDescent="0.45">
      <c r="A1" s="315" t="s">
        <v>95</v>
      </c>
      <c r="B1" s="315"/>
      <c r="C1" s="315"/>
      <c r="D1" s="315"/>
      <c r="E1" s="315"/>
      <c r="F1" s="315"/>
      <c r="G1" s="315"/>
      <c r="H1" s="315"/>
      <c r="I1" s="315"/>
      <c r="J1" s="315"/>
      <c r="K1" s="315"/>
      <c r="L1" s="315"/>
    </row>
    <row r="2" spans="1:12" ht="47.25" x14ac:dyDescent="0.25">
      <c r="A2" s="13" t="s">
        <v>0</v>
      </c>
      <c r="B2" s="52" t="s">
        <v>1</v>
      </c>
      <c r="C2" s="9" t="s">
        <v>26</v>
      </c>
      <c r="D2" s="19" t="s">
        <v>17</v>
      </c>
      <c r="E2" s="19" t="s">
        <v>17</v>
      </c>
      <c r="F2" s="19" t="s">
        <v>17</v>
      </c>
      <c r="G2" s="148" t="s">
        <v>17</v>
      </c>
      <c r="H2" s="9" t="s">
        <v>27</v>
      </c>
      <c r="I2" s="8" t="s">
        <v>28</v>
      </c>
      <c r="J2" s="8" t="s">
        <v>24</v>
      </c>
      <c r="K2" s="37" t="s">
        <v>13</v>
      </c>
      <c r="L2" s="8" t="s">
        <v>2</v>
      </c>
    </row>
    <row r="3" spans="1:12" s="2" customFormat="1" ht="22.5" customHeight="1" x14ac:dyDescent="0.25">
      <c r="A3" s="17" t="str">
        <f>'2024 Calculator'!D3</f>
        <v>Hometown Hearos Donation</v>
      </c>
      <c r="B3" s="114">
        <f>'2024 Calculator'!E3</f>
        <v>30</v>
      </c>
      <c r="C3" s="18"/>
      <c r="D3" s="19"/>
      <c r="E3" s="19"/>
      <c r="F3" s="19"/>
      <c r="G3" s="148"/>
      <c r="H3" s="18">
        <f>SUM(C3:G3)</f>
        <v>0</v>
      </c>
      <c r="I3" s="19"/>
      <c r="J3" s="19"/>
      <c r="K3" s="38">
        <f t="shared" ref="K3:K17" si="0">H3-I3+J3</f>
        <v>0</v>
      </c>
      <c r="L3" s="99">
        <f t="shared" ref="L3:L17" si="1">SUM(B3*K3)</f>
        <v>0</v>
      </c>
    </row>
    <row r="4" spans="1:12" s="2" customFormat="1" ht="22.5" customHeight="1" x14ac:dyDescent="0.25">
      <c r="A4" s="17" t="str">
        <f>'2024 Calculator'!D4</f>
        <v>Hometown Hearos Donation</v>
      </c>
      <c r="B4" s="114">
        <f>'2024 Calculator'!E4</f>
        <v>5</v>
      </c>
      <c r="C4" s="18"/>
      <c r="D4" s="19"/>
      <c r="E4" s="19"/>
      <c r="F4" s="19"/>
      <c r="G4" s="148"/>
      <c r="H4" s="18">
        <f t="shared" ref="H4:H17" si="2">SUM(C4:G4)</f>
        <v>0</v>
      </c>
      <c r="I4" s="19"/>
      <c r="J4" s="19"/>
      <c r="K4" s="38">
        <f t="shared" si="0"/>
        <v>0</v>
      </c>
      <c r="L4" s="99">
        <f t="shared" si="1"/>
        <v>0</v>
      </c>
    </row>
    <row r="5" spans="1:12" ht="26.25" customHeight="1" x14ac:dyDescent="0.25">
      <c r="A5" s="17" t="str">
        <f>'2024 Calculator'!D5</f>
        <v>3-Pack Combo Box</v>
      </c>
      <c r="B5" s="114">
        <f>'2024 Calculator'!E5</f>
        <v>50</v>
      </c>
      <c r="C5" s="18"/>
      <c r="D5" s="19"/>
      <c r="E5" s="19"/>
      <c r="F5" s="19"/>
      <c r="G5" s="148"/>
      <c r="H5" s="18">
        <f t="shared" si="2"/>
        <v>0</v>
      </c>
      <c r="I5" s="19"/>
      <c r="J5" s="19"/>
      <c r="K5" s="38">
        <f t="shared" si="0"/>
        <v>0</v>
      </c>
      <c r="L5" s="99">
        <f t="shared" si="1"/>
        <v>0</v>
      </c>
    </row>
    <row r="6" spans="1:12" ht="26.25" customHeight="1" x14ac:dyDescent="0.25">
      <c r="A6" s="17" t="str">
        <f>'2024 Calculator'!D6</f>
        <v>White Chocolate Pretzels</v>
      </c>
      <c r="B6" s="114">
        <f>'2024 Calculator'!E6</f>
        <v>35</v>
      </c>
      <c r="C6" s="18"/>
      <c r="D6" s="19"/>
      <c r="E6" s="19"/>
      <c r="F6" s="19"/>
      <c r="G6" s="148"/>
      <c r="H6" s="18">
        <f t="shared" si="2"/>
        <v>0</v>
      </c>
      <c r="I6" s="19"/>
      <c r="J6" s="19"/>
      <c r="K6" s="38">
        <f t="shared" si="0"/>
        <v>0</v>
      </c>
      <c r="L6" s="99">
        <f t="shared" si="1"/>
        <v>0</v>
      </c>
    </row>
    <row r="7" spans="1:12" ht="26.25" customHeight="1" x14ac:dyDescent="0.25">
      <c r="A7" s="17" t="str">
        <f>'2024 Calculator'!D7</f>
        <v>Chocolate Drizzle Toffee</v>
      </c>
      <c r="B7" s="114">
        <f>'2024 Calculator'!E7</f>
        <v>35</v>
      </c>
      <c r="C7" s="18"/>
      <c r="D7" s="19"/>
      <c r="E7" s="19"/>
      <c r="F7" s="19"/>
      <c r="G7" s="148"/>
      <c r="H7" s="18">
        <f t="shared" si="2"/>
        <v>0</v>
      </c>
      <c r="I7" s="19"/>
      <c r="J7" s="19"/>
      <c r="K7" s="38">
        <f t="shared" si="0"/>
        <v>0</v>
      </c>
      <c r="L7" s="99">
        <f t="shared" si="1"/>
        <v>0</v>
      </c>
    </row>
    <row r="8" spans="1:12" ht="26.25" customHeight="1" x14ac:dyDescent="0.25">
      <c r="A8" s="17" t="str">
        <f>'2024 Calculator'!D8</f>
        <v>Micro Kettle</v>
      </c>
      <c r="B8" s="114">
        <f>'2024 Calculator'!E8</f>
        <v>25</v>
      </c>
      <c r="C8" s="18"/>
      <c r="D8" s="19"/>
      <c r="E8" s="19"/>
      <c r="F8" s="19"/>
      <c r="G8" s="148"/>
      <c r="H8" s="18">
        <f t="shared" si="2"/>
        <v>0</v>
      </c>
      <c r="I8" s="19"/>
      <c r="J8" s="19"/>
      <c r="K8" s="38">
        <f t="shared" si="0"/>
        <v>0</v>
      </c>
      <c r="L8" s="99">
        <f t="shared" si="1"/>
        <v>0</v>
      </c>
    </row>
    <row r="9" spans="1:12" ht="26.25" customHeight="1" x14ac:dyDescent="0.25">
      <c r="A9" s="17" t="str">
        <f>'2024 Calculator'!D9</f>
        <v>Micro Butter</v>
      </c>
      <c r="B9" s="114">
        <f>'2024 Calculator'!E9</f>
        <v>25</v>
      </c>
      <c r="C9" s="18"/>
      <c r="D9" s="19"/>
      <c r="E9" s="19"/>
      <c r="F9" s="19"/>
      <c r="G9" s="148"/>
      <c r="H9" s="18">
        <f t="shared" si="2"/>
        <v>0</v>
      </c>
      <c r="I9" s="19"/>
      <c r="J9" s="19"/>
      <c r="K9" s="38">
        <f t="shared" si="0"/>
        <v>0</v>
      </c>
      <c r="L9" s="99">
        <f t="shared" si="1"/>
        <v>0</v>
      </c>
    </row>
    <row r="10" spans="1:12" ht="26.25" customHeight="1" x14ac:dyDescent="0.25">
      <c r="A10" s="17" t="str">
        <f>'2024 Calculator'!D10</f>
        <v>Salted Caramel</v>
      </c>
      <c r="B10" s="114">
        <f>'2024 Calculator'!E10</f>
        <v>25</v>
      </c>
      <c r="C10" s="18"/>
      <c r="D10" s="19"/>
      <c r="E10" s="19"/>
      <c r="F10" s="19"/>
      <c r="G10" s="148"/>
      <c r="H10" s="18">
        <f t="shared" si="2"/>
        <v>0</v>
      </c>
      <c r="I10" s="19"/>
      <c r="J10" s="19"/>
      <c r="K10" s="38">
        <f t="shared" si="0"/>
        <v>0</v>
      </c>
      <c r="L10" s="99">
        <f t="shared" si="1"/>
        <v>0</v>
      </c>
    </row>
    <row r="11" spans="1:12" ht="26.25" customHeight="1" x14ac:dyDescent="0.25">
      <c r="A11" s="17" t="str">
        <f>'2024 Calculator'!D11</f>
        <v>Savory Cheddar</v>
      </c>
      <c r="B11" s="114">
        <f>'2024 Calculator'!E11</f>
        <v>20</v>
      </c>
      <c r="C11" s="18"/>
      <c r="D11" s="19"/>
      <c r="E11" s="19"/>
      <c r="F11" s="19"/>
      <c r="G11" s="148"/>
      <c r="H11" s="18">
        <f t="shared" si="2"/>
        <v>0</v>
      </c>
      <c r="I11" s="19"/>
      <c r="J11" s="19"/>
      <c r="K11" s="38">
        <f t="shared" si="0"/>
        <v>0</v>
      </c>
      <c r="L11" s="99">
        <f t="shared" si="1"/>
        <v>0</v>
      </c>
    </row>
    <row r="12" spans="1:12" ht="26.25" customHeight="1" x14ac:dyDescent="0.25">
      <c r="A12" s="17" t="str">
        <f>'2024 Calculator'!D12</f>
        <v>Popping Corn</v>
      </c>
      <c r="B12" s="114">
        <f>'2024 Calculator'!E12</f>
        <v>17</v>
      </c>
      <c r="C12" s="18"/>
      <c r="D12" s="19"/>
      <c r="E12" s="19"/>
      <c r="F12" s="19"/>
      <c r="G12" s="148"/>
      <c r="H12" s="18">
        <f t="shared" si="2"/>
        <v>0</v>
      </c>
      <c r="I12" s="19"/>
      <c r="J12" s="19"/>
      <c r="K12" s="38">
        <f t="shared" si="0"/>
        <v>0</v>
      </c>
      <c r="L12" s="99">
        <f t="shared" si="1"/>
        <v>0</v>
      </c>
    </row>
    <row r="13" spans="1:12" ht="26.25" customHeight="1" x14ac:dyDescent="0.25">
      <c r="A13" s="17" t="str">
        <f>'2024 Calculator'!D13</f>
        <v>Caramel Corn</v>
      </c>
      <c r="B13" s="114">
        <f>'2024 Calculator'!E13</f>
        <v>12</v>
      </c>
      <c r="C13" s="18"/>
      <c r="D13" s="19"/>
      <c r="E13" s="19"/>
      <c r="F13" s="19"/>
      <c r="G13" s="148"/>
      <c r="H13" s="18">
        <f t="shared" si="2"/>
        <v>0</v>
      </c>
      <c r="I13" s="19"/>
      <c r="J13" s="19"/>
      <c r="K13" s="38">
        <f t="shared" si="0"/>
        <v>0</v>
      </c>
      <c r="L13" s="99">
        <f t="shared" si="1"/>
        <v>0</v>
      </c>
    </row>
    <row r="14" spans="1:12" ht="26.25" customHeight="1" x14ac:dyDescent="0.25">
      <c r="A14" s="112" t="str">
        <f>'2024 Calculator'!D14</f>
        <v>Salted Caramel Ceddar Mix</v>
      </c>
      <c r="B14" s="114">
        <f>'2024 Calculator'!E14</f>
        <v>17</v>
      </c>
      <c r="C14" s="18"/>
      <c r="D14" s="19"/>
      <c r="E14" s="19"/>
      <c r="F14" s="19"/>
      <c r="G14" s="148"/>
      <c r="H14" s="18">
        <f t="shared" si="2"/>
        <v>0</v>
      </c>
      <c r="I14" s="19"/>
      <c r="J14" s="19"/>
      <c r="K14" s="38">
        <f t="shared" si="0"/>
        <v>0</v>
      </c>
      <c r="L14" s="99">
        <f t="shared" si="1"/>
        <v>0</v>
      </c>
    </row>
    <row r="15" spans="1:12" ht="26.25" customHeight="1" x14ac:dyDescent="0.25">
      <c r="A15" s="17"/>
      <c r="B15" s="114"/>
      <c r="C15" s="18"/>
      <c r="D15" s="19"/>
      <c r="E15" s="19"/>
      <c r="F15" s="19"/>
      <c r="G15" s="148"/>
      <c r="H15" s="18">
        <f t="shared" si="2"/>
        <v>0</v>
      </c>
      <c r="I15" s="19"/>
      <c r="J15" s="19"/>
      <c r="K15" s="38">
        <f t="shared" si="0"/>
        <v>0</v>
      </c>
      <c r="L15" s="99">
        <f t="shared" si="1"/>
        <v>0</v>
      </c>
    </row>
    <row r="16" spans="1:12" ht="26.25" customHeight="1" x14ac:dyDescent="0.25">
      <c r="A16" s="17"/>
      <c r="B16" s="114"/>
      <c r="C16" s="18"/>
      <c r="D16" s="19"/>
      <c r="E16" s="19"/>
      <c r="F16" s="19"/>
      <c r="G16" s="148"/>
      <c r="H16" s="18">
        <f t="shared" si="2"/>
        <v>0</v>
      </c>
      <c r="I16" s="19"/>
      <c r="J16" s="19"/>
      <c r="K16" s="38">
        <f t="shared" si="0"/>
        <v>0</v>
      </c>
      <c r="L16" s="99">
        <f t="shared" si="1"/>
        <v>0</v>
      </c>
    </row>
    <row r="17" spans="1:12" ht="26.25" customHeight="1" x14ac:dyDescent="0.25">
      <c r="A17" s="17"/>
      <c r="B17" s="114"/>
      <c r="C17" s="18"/>
      <c r="D17" s="19"/>
      <c r="E17" s="19"/>
      <c r="F17" s="19"/>
      <c r="G17" s="148"/>
      <c r="H17" s="18">
        <f t="shared" si="2"/>
        <v>0</v>
      </c>
      <c r="I17" s="19"/>
      <c r="J17" s="19"/>
      <c r="K17" s="38">
        <f t="shared" si="0"/>
        <v>0</v>
      </c>
      <c r="L17" s="99">
        <f t="shared" si="1"/>
        <v>0</v>
      </c>
    </row>
    <row r="18" spans="1:12" ht="26.25" customHeight="1" x14ac:dyDescent="0.25">
      <c r="A18" s="17"/>
      <c r="B18" s="114"/>
      <c r="C18" s="18"/>
      <c r="D18" s="19"/>
      <c r="E18" s="19"/>
      <c r="F18" s="19"/>
      <c r="G18" s="148"/>
      <c r="H18" s="18"/>
      <c r="I18" s="19"/>
      <c r="J18" s="19"/>
      <c r="K18" s="38">
        <f>H18-I18+J18</f>
        <v>0</v>
      </c>
      <c r="L18" s="99">
        <f>SUM(B18*K18)</f>
        <v>0</v>
      </c>
    </row>
    <row r="19" spans="1:12" ht="26.25" customHeight="1" x14ac:dyDescent="0.25">
      <c r="A19" s="17"/>
      <c r="B19" s="114"/>
      <c r="C19" s="18"/>
      <c r="D19" s="19"/>
      <c r="E19" s="19"/>
      <c r="F19" s="19"/>
      <c r="G19" s="148"/>
      <c r="H19" s="18"/>
      <c r="I19" s="19"/>
      <c r="J19" s="19"/>
      <c r="K19" s="38">
        <f>H19-I19+J19</f>
        <v>0</v>
      </c>
      <c r="L19" s="99">
        <f>SUM(B19*K19)</f>
        <v>0</v>
      </c>
    </row>
    <row r="20" spans="1:12" ht="30" customHeight="1" x14ac:dyDescent="0.25">
      <c r="A20" s="169" t="s">
        <v>163</v>
      </c>
      <c r="B20" s="316"/>
      <c r="C20" s="316"/>
      <c r="D20" s="316"/>
      <c r="E20" s="316"/>
      <c r="F20" s="316"/>
      <c r="G20" s="316"/>
      <c r="H20" s="63"/>
      <c r="I20" s="63" t="s">
        <v>44</v>
      </c>
      <c r="J20" s="64"/>
      <c r="K20" s="55" t="s">
        <v>7</v>
      </c>
      <c r="L20" s="144">
        <f>SUM(L3:L19)</f>
        <v>0</v>
      </c>
    </row>
    <row r="21" spans="1:12" ht="24.95" customHeight="1" x14ac:dyDescent="0.25">
      <c r="A21" s="123" t="s">
        <v>4</v>
      </c>
      <c r="B21" s="323"/>
      <c r="C21" s="323"/>
      <c r="D21" s="323"/>
      <c r="E21" s="323"/>
      <c r="F21" s="323"/>
      <c r="G21" s="323"/>
      <c r="H21"/>
      <c r="K21" s="34" t="s">
        <v>94</v>
      </c>
      <c r="L21" s="32"/>
    </row>
    <row r="22" spans="1:12" ht="24.95" customHeight="1" x14ac:dyDescent="0.25">
      <c r="A22" s="54" t="s">
        <v>6</v>
      </c>
      <c r="B22" s="3"/>
      <c r="C22" s="53"/>
      <c r="D22" s="53"/>
      <c r="E22" s="53"/>
      <c r="F22" s="53"/>
      <c r="G22"/>
      <c r="I22" s="1"/>
      <c r="J22" s="1"/>
      <c r="K22" s="34" t="s">
        <v>70</v>
      </c>
      <c r="L22" s="155"/>
    </row>
    <row r="23" spans="1:12" ht="24.95" customHeight="1" x14ac:dyDescent="0.2">
      <c r="A23" s="11"/>
      <c r="B23" s="319"/>
      <c r="C23" s="319"/>
      <c r="D23" s="319"/>
      <c r="E23" s="319"/>
      <c r="F23" s="319"/>
      <c r="G23" s="319"/>
      <c r="H23" s="11"/>
      <c r="I23" s="1"/>
      <c r="J23" s="1"/>
      <c r="K23" s="34" t="s">
        <v>18</v>
      </c>
      <c r="L23" s="32">
        <f>J20+L20-L21-L22</f>
        <v>0</v>
      </c>
    </row>
    <row r="24" spans="1:12" ht="24.95" customHeight="1" x14ac:dyDescent="0.2">
      <c r="I24" s="321" t="s">
        <v>79</v>
      </c>
      <c r="J24" s="321"/>
      <c r="K24" s="321"/>
      <c r="L24" s="32">
        <f>(L20*0.34)+J20</f>
        <v>0</v>
      </c>
    </row>
    <row r="25" spans="1:12" ht="24.95" customHeight="1" x14ac:dyDescent="0.25">
      <c r="A25" s="138" t="s">
        <v>67</v>
      </c>
      <c r="B25" s="170" t="s">
        <v>101</v>
      </c>
      <c r="C25"/>
      <c r="D25"/>
      <c r="E25"/>
      <c r="F25"/>
      <c r="G25"/>
      <c r="H25"/>
    </row>
    <row r="26" spans="1:12" ht="24.95" customHeight="1" x14ac:dyDescent="0.25">
      <c r="A26" s="122"/>
      <c r="C26"/>
      <c r="D26"/>
      <c r="E26"/>
      <c r="F26"/>
      <c r="G26"/>
      <c r="H26"/>
    </row>
    <row r="27" spans="1:12" ht="24.95" customHeight="1" x14ac:dyDescent="0.25">
      <c r="A27" s="122"/>
      <c r="C27"/>
      <c r="D27"/>
      <c r="E27"/>
      <c r="F27"/>
      <c r="G27"/>
      <c r="H27"/>
    </row>
    <row r="28" spans="1:12" ht="24.95" customHeight="1" x14ac:dyDescent="0.25">
      <c r="A28" s="122"/>
      <c r="C28"/>
      <c r="D28"/>
      <c r="E28"/>
      <c r="F28"/>
      <c r="G28"/>
      <c r="H28"/>
    </row>
    <row r="29" spans="1:12" ht="24.95" customHeight="1" x14ac:dyDescent="0.25">
      <c r="A29" s="122"/>
      <c r="C29"/>
      <c r="D29"/>
      <c r="E29"/>
      <c r="F29"/>
      <c r="G29"/>
      <c r="H29"/>
    </row>
    <row r="30" spans="1:12" ht="24.95" customHeight="1" x14ac:dyDescent="0.25">
      <c r="A30" s="122" t="s">
        <v>102</v>
      </c>
      <c r="B30">
        <f>SUM(B26:B29)</f>
        <v>0</v>
      </c>
    </row>
  </sheetData>
  <mergeCells count="5">
    <mergeCell ref="A1:L1"/>
    <mergeCell ref="B20:G20"/>
    <mergeCell ref="B21:G21"/>
    <mergeCell ref="B23:G23"/>
    <mergeCell ref="I24:K24"/>
  </mergeCells>
  <printOptions horizontalCentered="1" verticalCentered="1"/>
  <pageMargins left="0" right="0" top="0.23" bottom="0.24" header="0.5" footer="0.5"/>
  <pageSetup scale="92" orientation="portrait" r:id="rId1"/>
  <headerFooter alignWithMargins="0"/>
  <drawing r:id="rId2"/>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codeName="Sheet55">
    <pageSetUpPr fitToPage="1"/>
  </sheetPr>
  <dimension ref="A1:L30"/>
  <sheetViews>
    <sheetView zoomScale="75" zoomScaleNormal="75" workbookViewId="0">
      <selection sqref="A1:L1"/>
    </sheetView>
  </sheetViews>
  <sheetFormatPr defaultRowHeight="14.25" x14ac:dyDescent="0.2"/>
  <cols>
    <col min="1" max="1" width="23.85546875" style="4" customWidth="1"/>
    <col min="2" max="2" width="8.140625" customWidth="1"/>
    <col min="3" max="8" width="7.28515625" style="1" customWidth="1"/>
    <col min="9" max="9" width="8.42578125" customWidth="1"/>
    <col min="10" max="10" width="8.28515625" bestFit="1" customWidth="1"/>
    <col min="12" max="12" width="14" customWidth="1"/>
  </cols>
  <sheetData>
    <row r="1" spans="1:12" ht="46.5" customHeight="1" x14ac:dyDescent="0.45">
      <c r="A1" s="315" t="s">
        <v>95</v>
      </c>
      <c r="B1" s="315"/>
      <c r="C1" s="315"/>
      <c r="D1" s="315"/>
      <c r="E1" s="315"/>
      <c r="F1" s="315"/>
      <c r="G1" s="315"/>
      <c r="H1" s="315"/>
      <c r="I1" s="315"/>
      <c r="J1" s="315"/>
      <c r="K1" s="315"/>
      <c r="L1" s="315"/>
    </row>
    <row r="2" spans="1:12" ht="47.25" x14ac:dyDescent="0.25">
      <c r="A2" s="13" t="s">
        <v>0</v>
      </c>
      <c r="B2" s="52" t="s">
        <v>1</v>
      </c>
      <c r="C2" s="9" t="s">
        <v>26</v>
      </c>
      <c r="D2" s="19" t="s">
        <v>17</v>
      </c>
      <c r="E2" s="19" t="s">
        <v>17</v>
      </c>
      <c r="F2" s="19" t="s">
        <v>17</v>
      </c>
      <c r="G2" s="148" t="s">
        <v>17</v>
      </c>
      <c r="H2" s="9" t="s">
        <v>27</v>
      </c>
      <c r="I2" s="8" t="s">
        <v>28</v>
      </c>
      <c r="J2" s="8" t="s">
        <v>24</v>
      </c>
      <c r="K2" s="37" t="s">
        <v>13</v>
      </c>
      <c r="L2" s="8" t="s">
        <v>2</v>
      </c>
    </row>
    <row r="3" spans="1:12" s="2" customFormat="1" ht="22.5" customHeight="1" x14ac:dyDescent="0.25">
      <c r="A3" s="17" t="str">
        <f>'2024 Calculator'!D3</f>
        <v>Hometown Hearos Donation</v>
      </c>
      <c r="B3" s="114">
        <f>'2024 Calculator'!E3</f>
        <v>30</v>
      </c>
      <c r="C3" s="18"/>
      <c r="D3" s="19"/>
      <c r="E3" s="19"/>
      <c r="F3" s="19"/>
      <c r="G3" s="148"/>
      <c r="H3" s="18">
        <f>SUM(C3:G3)</f>
        <v>0</v>
      </c>
      <c r="I3" s="19"/>
      <c r="J3" s="19"/>
      <c r="K3" s="38">
        <f t="shared" ref="K3:K17" si="0">H3-I3+J3</f>
        <v>0</v>
      </c>
      <c r="L3" s="99">
        <f t="shared" ref="L3:L17" si="1">SUM(B3*K3)</f>
        <v>0</v>
      </c>
    </row>
    <row r="4" spans="1:12" s="2" customFormat="1" ht="22.5" customHeight="1" x14ac:dyDescent="0.25">
      <c r="A4" s="17" t="str">
        <f>'2024 Calculator'!D4</f>
        <v>Hometown Hearos Donation</v>
      </c>
      <c r="B4" s="114">
        <f>'2024 Calculator'!E4</f>
        <v>5</v>
      </c>
      <c r="C4" s="18"/>
      <c r="D4" s="19"/>
      <c r="E4" s="19"/>
      <c r="F4" s="19"/>
      <c r="G4" s="148"/>
      <c r="H4" s="18">
        <f t="shared" ref="H4:H17" si="2">SUM(C4:G4)</f>
        <v>0</v>
      </c>
      <c r="I4" s="19"/>
      <c r="J4" s="19"/>
      <c r="K4" s="38">
        <f t="shared" si="0"/>
        <v>0</v>
      </c>
      <c r="L4" s="99">
        <f t="shared" si="1"/>
        <v>0</v>
      </c>
    </row>
    <row r="5" spans="1:12" ht="26.25" customHeight="1" x14ac:dyDescent="0.25">
      <c r="A5" s="17" t="str">
        <f>'2024 Calculator'!D5</f>
        <v>3-Pack Combo Box</v>
      </c>
      <c r="B5" s="114">
        <f>'2024 Calculator'!E5</f>
        <v>50</v>
      </c>
      <c r="C5" s="18"/>
      <c r="D5" s="19"/>
      <c r="E5" s="19"/>
      <c r="F5" s="19"/>
      <c r="G5" s="148"/>
      <c r="H5" s="18">
        <f t="shared" si="2"/>
        <v>0</v>
      </c>
      <c r="I5" s="19"/>
      <c r="J5" s="19"/>
      <c r="K5" s="38">
        <f t="shared" si="0"/>
        <v>0</v>
      </c>
      <c r="L5" s="99">
        <f t="shared" si="1"/>
        <v>0</v>
      </c>
    </row>
    <row r="6" spans="1:12" ht="26.25" customHeight="1" x14ac:dyDescent="0.25">
      <c r="A6" s="17" t="str">
        <f>'2024 Calculator'!D6</f>
        <v>White Chocolate Pretzels</v>
      </c>
      <c r="B6" s="114">
        <f>'2024 Calculator'!E6</f>
        <v>35</v>
      </c>
      <c r="C6" s="18"/>
      <c r="D6" s="19"/>
      <c r="E6" s="19"/>
      <c r="F6" s="19"/>
      <c r="G6" s="148"/>
      <c r="H6" s="18">
        <f t="shared" si="2"/>
        <v>0</v>
      </c>
      <c r="I6" s="19"/>
      <c r="J6" s="19"/>
      <c r="K6" s="38">
        <f t="shared" si="0"/>
        <v>0</v>
      </c>
      <c r="L6" s="99">
        <f t="shared" si="1"/>
        <v>0</v>
      </c>
    </row>
    <row r="7" spans="1:12" ht="26.25" customHeight="1" x14ac:dyDescent="0.25">
      <c r="A7" s="17" t="str">
        <f>'2024 Calculator'!D7</f>
        <v>Chocolate Drizzle Toffee</v>
      </c>
      <c r="B7" s="114">
        <f>'2024 Calculator'!E7</f>
        <v>35</v>
      </c>
      <c r="C7" s="18"/>
      <c r="D7" s="19"/>
      <c r="E7" s="19"/>
      <c r="F7" s="19"/>
      <c r="G7" s="148"/>
      <c r="H7" s="18">
        <f t="shared" si="2"/>
        <v>0</v>
      </c>
      <c r="I7" s="19"/>
      <c r="J7" s="19"/>
      <c r="K7" s="38">
        <f t="shared" si="0"/>
        <v>0</v>
      </c>
      <c r="L7" s="99">
        <f t="shared" si="1"/>
        <v>0</v>
      </c>
    </row>
    <row r="8" spans="1:12" ht="26.25" customHeight="1" x14ac:dyDescent="0.25">
      <c r="A8" s="17" t="str">
        <f>'2024 Calculator'!D8</f>
        <v>Micro Kettle</v>
      </c>
      <c r="B8" s="114">
        <f>'2024 Calculator'!E8</f>
        <v>25</v>
      </c>
      <c r="C8" s="18"/>
      <c r="D8" s="19"/>
      <c r="E8" s="19"/>
      <c r="F8" s="19"/>
      <c r="G8" s="148"/>
      <c r="H8" s="18">
        <f t="shared" si="2"/>
        <v>0</v>
      </c>
      <c r="I8" s="19"/>
      <c r="J8" s="19"/>
      <c r="K8" s="38">
        <f t="shared" si="0"/>
        <v>0</v>
      </c>
      <c r="L8" s="99">
        <f t="shared" si="1"/>
        <v>0</v>
      </c>
    </row>
    <row r="9" spans="1:12" ht="26.25" customHeight="1" x14ac:dyDescent="0.25">
      <c r="A9" s="17" t="str">
        <f>'2024 Calculator'!D9</f>
        <v>Micro Butter</v>
      </c>
      <c r="B9" s="114">
        <f>'2024 Calculator'!E9</f>
        <v>25</v>
      </c>
      <c r="C9" s="18"/>
      <c r="D9" s="19"/>
      <c r="E9" s="19"/>
      <c r="F9" s="19"/>
      <c r="G9" s="148"/>
      <c r="H9" s="18">
        <f t="shared" si="2"/>
        <v>0</v>
      </c>
      <c r="I9" s="19"/>
      <c r="J9" s="19"/>
      <c r="K9" s="38">
        <f t="shared" si="0"/>
        <v>0</v>
      </c>
      <c r="L9" s="99">
        <f t="shared" si="1"/>
        <v>0</v>
      </c>
    </row>
    <row r="10" spans="1:12" ht="26.25" customHeight="1" x14ac:dyDescent="0.25">
      <c r="A10" s="17" t="str">
        <f>'2024 Calculator'!D10</f>
        <v>Salted Caramel</v>
      </c>
      <c r="B10" s="114">
        <f>'2024 Calculator'!E10</f>
        <v>25</v>
      </c>
      <c r="C10" s="18"/>
      <c r="D10" s="19"/>
      <c r="E10" s="19"/>
      <c r="F10" s="19"/>
      <c r="G10" s="148"/>
      <c r="H10" s="18">
        <f t="shared" si="2"/>
        <v>0</v>
      </c>
      <c r="I10" s="19"/>
      <c r="J10" s="19"/>
      <c r="K10" s="38">
        <f t="shared" si="0"/>
        <v>0</v>
      </c>
      <c r="L10" s="99">
        <f t="shared" si="1"/>
        <v>0</v>
      </c>
    </row>
    <row r="11" spans="1:12" ht="26.25" customHeight="1" x14ac:dyDescent="0.25">
      <c r="A11" s="17" t="str">
        <f>'2024 Calculator'!D11</f>
        <v>Savory Cheddar</v>
      </c>
      <c r="B11" s="114">
        <f>'2024 Calculator'!E11</f>
        <v>20</v>
      </c>
      <c r="C11" s="18"/>
      <c r="D11" s="19"/>
      <c r="E11" s="19"/>
      <c r="F11" s="19"/>
      <c r="G11" s="148"/>
      <c r="H11" s="18">
        <f t="shared" si="2"/>
        <v>0</v>
      </c>
      <c r="I11" s="19"/>
      <c r="J11" s="19"/>
      <c r="K11" s="38">
        <f t="shared" si="0"/>
        <v>0</v>
      </c>
      <c r="L11" s="99">
        <f t="shared" si="1"/>
        <v>0</v>
      </c>
    </row>
    <row r="12" spans="1:12" ht="26.25" customHeight="1" x14ac:dyDescent="0.25">
      <c r="A12" s="17" t="str">
        <f>'2024 Calculator'!D12</f>
        <v>Popping Corn</v>
      </c>
      <c r="B12" s="114">
        <f>'2024 Calculator'!E12</f>
        <v>17</v>
      </c>
      <c r="C12" s="18"/>
      <c r="D12" s="19"/>
      <c r="E12" s="19"/>
      <c r="F12" s="19"/>
      <c r="G12" s="148"/>
      <c r="H12" s="18">
        <f t="shared" si="2"/>
        <v>0</v>
      </c>
      <c r="I12" s="19"/>
      <c r="J12" s="19"/>
      <c r="K12" s="38">
        <f t="shared" si="0"/>
        <v>0</v>
      </c>
      <c r="L12" s="99">
        <f t="shared" si="1"/>
        <v>0</v>
      </c>
    </row>
    <row r="13" spans="1:12" ht="26.25" customHeight="1" x14ac:dyDescent="0.25">
      <c r="A13" s="17" t="str">
        <f>'2024 Calculator'!D13</f>
        <v>Caramel Corn</v>
      </c>
      <c r="B13" s="114">
        <f>'2024 Calculator'!E13</f>
        <v>12</v>
      </c>
      <c r="C13" s="18"/>
      <c r="D13" s="19"/>
      <c r="E13" s="19"/>
      <c r="F13" s="19"/>
      <c r="G13" s="148"/>
      <c r="H13" s="18">
        <f t="shared" si="2"/>
        <v>0</v>
      </c>
      <c r="I13" s="19"/>
      <c r="J13" s="19"/>
      <c r="K13" s="38">
        <f t="shared" si="0"/>
        <v>0</v>
      </c>
      <c r="L13" s="99">
        <f t="shared" si="1"/>
        <v>0</v>
      </c>
    </row>
    <row r="14" spans="1:12" ht="26.25" customHeight="1" x14ac:dyDescent="0.25">
      <c r="A14" s="112" t="str">
        <f>'2024 Calculator'!D14</f>
        <v>Salted Caramel Ceddar Mix</v>
      </c>
      <c r="B14" s="114">
        <f>'2024 Calculator'!E14</f>
        <v>17</v>
      </c>
      <c r="C14" s="18"/>
      <c r="D14" s="19"/>
      <c r="E14" s="19"/>
      <c r="F14" s="19"/>
      <c r="G14" s="148"/>
      <c r="H14" s="18">
        <f t="shared" si="2"/>
        <v>0</v>
      </c>
      <c r="I14" s="19"/>
      <c r="J14" s="19"/>
      <c r="K14" s="38">
        <f t="shared" si="0"/>
        <v>0</v>
      </c>
      <c r="L14" s="99">
        <f t="shared" si="1"/>
        <v>0</v>
      </c>
    </row>
    <row r="15" spans="1:12" ht="26.25" customHeight="1" x14ac:dyDescent="0.25">
      <c r="A15" s="17"/>
      <c r="B15" s="114"/>
      <c r="C15" s="18"/>
      <c r="D15" s="19"/>
      <c r="E15" s="19"/>
      <c r="F15" s="19"/>
      <c r="G15" s="148"/>
      <c r="H15" s="18">
        <f t="shared" si="2"/>
        <v>0</v>
      </c>
      <c r="I15" s="19"/>
      <c r="J15" s="19"/>
      <c r="K15" s="38">
        <f t="shared" si="0"/>
        <v>0</v>
      </c>
      <c r="L15" s="99">
        <f t="shared" si="1"/>
        <v>0</v>
      </c>
    </row>
    <row r="16" spans="1:12" ht="26.25" customHeight="1" x14ac:dyDescent="0.25">
      <c r="A16" s="17"/>
      <c r="B16" s="114"/>
      <c r="C16" s="18"/>
      <c r="D16" s="19"/>
      <c r="E16" s="19"/>
      <c r="F16" s="19"/>
      <c r="G16" s="148"/>
      <c r="H16" s="18">
        <f t="shared" si="2"/>
        <v>0</v>
      </c>
      <c r="I16" s="19"/>
      <c r="J16" s="19"/>
      <c r="K16" s="38">
        <f t="shared" si="0"/>
        <v>0</v>
      </c>
      <c r="L16" s="99">
        <f t="shared" si="1"/>
        <v>0</v>
      </c>
    </row>
    <row r="17" spans="1:12" ht="26.25" customHeight="1" x14ac:dyDescent="0.25">
      <c r="A17" s="17"/>
      <c r="B17" s="114"/>
      <c r="C17" s="18"/>
      <c r="D17" s="19"/>
      <c r="E17" s="19"/>
      <c r="F17" s="19"/>
      <c r="G17" s="148"/>
      <c r="H17" s="18">
        <f t="shared" si="2"/>
        <v>0</v>
      </c>
      <c r="I17" s="19"/>
      <c r="J17" s="19"/>
      <c r="K17" s="38">
        <f t="shared" si="0"/>
        <v>0</v>
      </c>
      <c r="L17" s="99">
        <f t="shared" si="1"/>
        <v>0</v>
      </c>
    </row>
    <row r="18" spans="1:12" ht="26.25" customHeight="1" x14ac:dyDescent="0.25">
      <c r="A18" s="17"/>
      <c r="B18" s="114"/>
      <c r="C18" s="18"/>
      <c r="D18" s="19"/>
      <c r="E18" s="19"/>
      <c r="F18" s="19"/>
      <c r="G18" s="148"/>
      <c r="H18" s="18"/>
      <c r="I18" s="19"/>
      <c r="J18" s="19"/>
      <c r="K18" s="38">
        <f>H18-I18+J18</f>
        <v>0</v>
      </c>
      <c r="L18" s="99">
        <f>SUM(B18*K18)</f>
        <v>0</v>
      </c>
    </row>
    <row r="19" spans="1:12" ht="26.25" customHeight="1" x14ac:dyDescent="0.25">
      <c r="A19" s="17"/>
      <c r="B19" s="114"/>
      <c r="C19" s="18"/>
      <c r="D19" s="19"/>
      <c r="E19" s="19"/>
      <c r="F19" s="19"/>
      <c r="G19" s="148"/>
      <c r="H19" s="18"/>
      <c r="I19" s="19"/>
      <c r="J19" s="19"/>
      <c r="K19" s="38">
        <f>H19-I19+J19</f>
        <v>0</v>
      </c>
      <c r="L19" s="99">
        <f>SUM(B19*K19)</f>
        <v>0</v>
      </c>
    </row>
    <row r="20" spans="1:12" ht="30" customHeight="1" x14ac:dyDescent="0.25">
      <c r="A20" s="169" t="s">
        <v>163</v>
      </c>
      <c r="B20" s="316"/>
      <c r="C20" s="316"/>
      <c r="D20" s="316"/>
      <c r="E20" s="316"/>
      <c r="F20" s="316"/>
      <c r="G20" s="316"/>
      <c r="H20" s="63"/>
      <c r="I20" s="63" t="s">
        <v>44</v>
      </c>
      <c r="J20" s="64"/>
      <c r="K20" s="55" t="s">
        <v>7</v>
      </c>
      <c r="L20" s="144">
        <f>SUM(L3:L19)</f>
        <v>0</v>
      </c>
    </row>
    <row r="21" spans="1:12" ht="24.95" customHeight="1" x14ac:dyDescent="0.25">
      <c r="A21" s="123" t="s">
        <v>4</v>
      </c>
      <c r="B21" s="323"/>
      <c r="C21" s="323"/>
      <c r="D21" s="323"/>
      <c r="E21" s="323"/>
      <c r="F21" s="323"/>
      <c r="G21" s="323"/>
      <c r="H21"/>
      <c r="K21" s="34" t="s">
        <v>94</v>
      </c>
      <c r="L21" s="32"/>
    </row>
    <row r="22" spans="1:12" ht="24.95" customHeight="1" x14ac:dyDescent="0.25">
      <c r="A22" s="54" t="s">
        <v>6</v>
      </c>
      <c r="B22" s="3"/>
      <c r="C22" s="53"/>
      <c r="D22" s="53"/>
      <c r="E22" s="53"/>
      <c r="F22" s="53"/>
      <c r="G22"/>
      <c r="I22" s="1"/>
      <c r="J22" s="1"/>
      <c r="K22" s="34" t="s">
        <v>70</v>
      </c>
      <c r="L22" s="155"/>
    </row>
    <row r="23" spans="1:12" ht="24.95" customHeight="1" x14ac:dyDescent="0.2">
      <c r="A23" s="11"/>
      <c r="B23" s="319"/>
      <c r="C23" s="319"/>
      <c r="D23" s="319"/>
      <c r="E23" s="319"/>
      <c r="F23" s="319"/>
      <c r="G23" s="319"/>
      <c r="H23" s="11"/>
      <c r="I23" s="1"/>
      <c r="J23" s="1"/>
      <c r="K23" s="34" t="s">
        <v>18</v>
      </c>
      <c r="L23" s="32">
        <f>J20+L20-L21-L22</f>
        <v>0</v>
      </c>
    </row>
    <row r="24" spans="1:12" ht="24.95" customHeight="1" x14ac:dyDescent="0.2">
      <c r="I24" s="321" t="s">
        <v>79</v>
      </c>
      <c r="J24" s="321"/>
      <c r="K24" s="321"/>
      <c r="L24" s="32">
        <f>(L20*0.34)+J20</f>
        <v>0</v>
      </c>
    </row>
    <row r="25" spans="1:12" ht="24.95" customHeight="1" x14ac:dyDescent="0.25">
      <c r="A25" s="138" t="s">
        <v>67</v>
      </c>
      <c r="B25" s="170" t="s">
        <v>101</v>
      </c>
      <c r="C25"/>
      <c r="D25"/>
      <c r="E25"/>
      <c r="F25"/>
      <c r="G25"/>
      <c r="H25"/>
    </row>
    <row r="26" spans="1:12" ht="24.95" customHeight="1" x14ac:dyDescent="0.25">
      <c r="A26" s="122"/>
      <c r="C26"/>
      <c r="D26"/>
      <c r="E26"/>
      <c r="F26"/>
      <c r="G26"/>
      <c r="H26"/>
    </row>
    <row r="27" spans="1:12" ht="24.95" customHeight="1" x14ac:dyDescent="0.25">
      <c r="A27" s="122"/>
      <c r="C27"/>
      <c r="D27"/>
      <c r="E27"/>
      <c r="F27"/>
      <c r="G27"/>
      <c r="H27"/>
    </row>
    <row r="28" spans="1:12" ht="24.95" customHeight="1" x14ac:dyDescent="0.25">
      <c r="A28" s="122"/>
      <c r="C28"/>
      <c r="D28"/>
      <c r="E28"/>
      <c r="F28"/>
      <c r="G28"/>
      <c r="H28"/>
    </row>
    <row r="29" spans="1:12" ht="24.95" customHeight="1" x14ac:dyDescent="0.25">
      <c r="A29" s="122"/>
      <c r="C29"/>
      <c r="D29"/>
      <c r="E29"/>
      <c r="F29"/>
      <c r="G29"/>
      <c r="H29"/>
    </row>
    <row r="30" spans="1:12" ht="24.95" customHeight="1" x14ac:dyDescent="0.25">
      <c r="A30" s="122" t="s">
        <v>102</v>
      </c>
      <c r="B30">
        <f>SUM(B26:B29)</f>
        <v>0</v>
      </c>
    </row>
  </sheetData>
  <mergeCells count="5">
    <mergeCell ref="A1:L1"/>
    <mergeCell ref="B20:G20"/>
    <mergeCell ref="B21:G21"/>
    <mergeCell ref="B23:G23"/>
    <mergeCell ref="I24:K24"/>
  </mergeCells>
  <printOptions horizontalCentered="1" verticalCentered="1"/>
  <pageMargins left="0" right="0" top="0.23" bottom="0.24" header="0.5" footer="0.5"/>
  <pageSetup scale="92" orientation="portrait" r:id="rId1"/>
  <headerFooter alignWithMargins="0"/>
  <drawing r:id="rId2"/>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codeName="Sheet56">
    <pageSetUpPr fitToPage="1"/>
  </sheetPr>
  <dimension ref="A1:L34"/>
  <sheetViews>
    <sheetView zoomScale="75" zoomScaleNormal="75" workbookViewId="0">
      <selection sqref="A1:L1"/>
    </sheetView>
  </sheetViews>
  <sheetFormatPr defaultRowHeight="14.25" x14ac:dyDescent="0.2"/>
  <cols>
    <col min="1" max="1" width="23.85546875" style="4" customWidth="1"/>
    <col min="2" max="2" width="8.140625" customWidth="1"/>
    <col min="3" max="8" width="7.28515625" style="1" customWidth="1"/>
    <col min="9" max="9" width="8.42578125" customWidth="1"/>
    <col min="10" max="10" width="9.85546875" bestFit="1" customWidth="1"/>
    <col min="12" max="12" width="14" customWidth="1"/>
  </cols>
  <sheetData>
    <row r="1" spans="1:12" ht="46.5" customHeight="1" x14ac:dyDescent="0.45">
      <c r="A1" s="315" t="s">
        <v>95</v>
      </c>
      <c r="B1" s="315"/>
      <c r="C1" s="315"/>
      <c r="D1" s="315"/>
      <c r="E1" s="315"/>
      <c r="F1" s="315"/>
      <c r="G1" s="315"/>
      <c r="H1" s="315"/>
      <c r="I1" s="315"/>
      <c r="J1" s="315"/>
      <c r="K1" s="315"/>
      <c r="L1" s="315"/>
    </row>
    <row r="2" spans="1:12" ht="47.25" x14ac:dyDescent="0.25">
      <c r="A2" s="13" t="s">
        <v>0</v>
      </c>
      <c r="B2" s="52" t="s">
        <v>1</v>
      </c>
      <c r="C2" s="9" t="s">
        <v>26</v>
      </c>
      <c r="D2" s="19" t="s">
        <v>17</v>
      </c>
      <c r="E2" s="19" t="s">
        <v>17</v>
      </c>
      <c r="F2" s="19" t="s">
        <v>17</v>
      </c>
      <c r="G2" s="148" t="s">
        <v>17</v>
      </c>
      <c r="H2" s="9" t="s">
        <v>27</v>
      </c>
      <c r="I2" s="8" t="s">
        <v>28</v>
      </c>
      <c r="J2" s="8" t="s">
        <v>24</v>
      </c>
      <c r="K2" s="37" t="s">
        <v>13</v>
      </c>
      <c r="L2" s="8" t="s">
        <v>2</v>
      </c>
    </row>
    <row r="3" spans="1:12" s="2" customFormat="1" ht="22.5" customHeight="1" x14ac:dyDescent="0.25">
      <c r="A3" s="17" t="str">
        <f>'2024 Calculator'!D3</f>
        <v>Hometown Hearos Donation</v>
      </c>
      <c r="B3" s="114">
        <f>'2024 Calculator'!E3</f>
        <v>30</v>
      </c>
      <c r="C3" s="18"/>
      <c r="D3" s="19"/>
      <c r="E3" s="19"/>
      <c r="F3" s="19"/>
      <c r="G3" s="148"/>
      <c r="H3" s="18">
        <f>SUM(C3:G3)</f>
        <v>0</v>
      </c>
      <c r="I3" s="19"/>
      <c r="J3" s="19"/>
      <c r="K3" s="38">
        <f t="shared" ref="K3:K17" si="0">H3-I3+J3</f>
        <v>0</v>
      </c>
      <c r="L3" s="99">
        <f t="shared" ref="L3:L17" si="1">SUM(B3*K3)</f>
        <v>0</v>
      </c>
    </row>
    <row r="4" spans="1:12" s="2" customFormat="1" ht="22.5" customHeight="1" x14ac:dyDescent="0.25">
      <c r="A4" s="17" t="str">
        <f>'2024 Calculator'!D4</f>
        <v>Hometown Hearos Donation</v>
      </c>
      <c r="B4" s="114">
        <f>'2024 Calculator'!E4</f>
        <v>5</v>
      </c>
      <c r="C4" s="18"/>
      <c r="D4" s="19"/>
      <c r="E4" s="19"/>
      <c r="F4" s="19"/>
      <c r="G4" s="148"/>
      <c r="H4" s="18">
        <f t="shared" ref="H4:H17" si="2">SUM(C4:G4)</f>
        <v>0</v>
      </c>
      <c r="I4" s="19"/>
      <c r="J4" s="19"/>
      <c r="K4" s="38">
        <f t="shared" si="0"/>
        <v>0</v>
      </c>
      <c r="L4" s="99">
        <f t="shared" si="1"/>
        <v>0</v>
      </c>
    </row>
    <row r="5" spans="1:12" ht="26.25" customHeight="1" x14ac:dyDescent="0.25">
      <c r="A5" s="17" t="str">
        <f>'2024 Calculator'!D5</f>
        <v>3-Pack Combo Box</v>
      </c>
      <c r="B5" s="114">
        <f>'2024 Calculator'!E5</f>
        <v>50</v>
      </c>
      <c r="C5" s="18"/>
      <c r="D5" s="19"/>
      <c r="E5" s="19"/>
      <c r="F5" s="19"/>
      <c r="G5" s="148"/>
      <c r="H5" s="18">
        <f t="shared" si="2"/>
        <v>0</v>
      </c>
      <c r="I5" s="19"/>
      <c r="J5" s="19"/>
      <c r="K5" s="38">
        <f t="shared" si="0"/>
        <v>0</v>
      </c>
      <c r="L5" s="99">
        <f t="shared" si="1"/>
        <v>0</v>
      </c>
    </row>
    <row r="6" spans="1:12" ht="26.25" customHeight="1" x14ac:dyDescent="0.25">
      <c r="A6" s="17" t="str">
        <f>'2024 Calculator'!D6</f>
        <v>White Chocolate Pretzels</v>
      </c>
      <c r="B6" s="114">
        <f>'2024 Calculator'!E6</f>
        <v>35</v>
      </c>
      <c r="C6" s="18"/>
      <c r="D6" s="19"/>
      <c r="E6" s="19"/>
      <c r="F6" s="19"/>
      <c r="G6" s="148"/>
      <c r="H6" s="18">
        <f t="shared" si="2"/>
        <v>0</v>
      </c>
      <c r="I6" s="19"/>
      <c r="J6" s="19"/>
      <c r="K6" s="38">
        <f t="shared" si="0"/>
        <v>0</v>
      </c>
      <c r="L6" s="99">
        <f t="shared" si="1"/>
        <v>0</v>
      </c>
    </row>
    <row r="7" spans="1:12" ht="26.25" customHeight="1" x14ac:dyDescent="0.25">
      <c r="A7" s="17" t="str">
        <f>'2024 Calculator'!D7</f>
        <v>Chocolate Drizzle Toffee</v>
      </c>
      <c r="B7" s="114">
        <f>'2024 Calculator'!E7</f>
        <v>35</v>
      </c>
      <c r="C7" s="18"/>
      <c r="D7" s="19"/>
      <c r="E7" s="19"/>
      <c r="F7" s="19"/>
      <c r="G7" s="148"/>
      <c r="H7" s="18">
        <f t="shared" si="2"/>
        <v>0</v>
      </c>
      <c r="I7" s="19"/>
      <c r="J7" s="19"/>
      <c r="K7" s="38">
        <f t="shared" si="0"/>
        <v>0</v>
      </c>
      <c r="L7" s="99">
        <f t="shared" si="1"/>
        <v>0</v>
      </c>
    </row>
    <row r="8" spans="1:12" ht="26.25" customHeight="1" x14ac:dyDescent="0.25">
      <c r="A8" s="17" t="str">
        <f>'2024 Calculator'!D8</f>
        <v>Micro Kettle</v>
      </c>
      <c r="B8" s="114">
        <f>'2024 Calculator'!E8</f>
        <v>25</v>
      </c>
      <c r="C8" s="18"/>
      <c r="D8" s="19"/>
      <c r="E8" s="19"/>
      <c r="F8" s="19"/>
      <c r="G8" s="148"/>
      <c r="H8" s="18">
        <f t="shared" si="2"/>
        <v>0</v>
      </c>
      <c r="I8" s="19"/>
      <c r="J8" s="19"/>
      <c r="K8" s="38">
        <f t="shared" si="0"/>
        <v>0</v>
      </c>
      <c r="L8" s="99">
        <f t="shared" si="1"/>
        <v>0</v>
      </c>
    </row>
    <row r="9" spans="1:12" ht="26.25" customHeight="1" x14ac:dyDescent="0.25">
      <c r="A9" s="17" t="str">
        <f>'2024 Calculator'!D9</f>
        <v>Micro Butter</v>
      </c>
      <c r="B9" s="114">
        <f>'2024 Calculator'!E9</f>
        <v>25</v>
      </c>
      <c r="C9" s="18"/>
      <c r="D9" s="19"/>
      <c r="E9" s="19"/>
      <c r="F9" s="19"/>
      <c r="G9" s="148"/>
      <c r="H9" s="18">
        <f t="shared" si="2"/>
        <v>0</v>
      </c>
      <c r="I9" s="19"/>
      <c r="J9" s="19"/>
      <c r="K9" s="38">
        <f t="shared" si="0"/>
        <v>0</v>
      </c>
      <c r="L9" s="99">
        <f t="shared" si="1"/>
        <v>0</v>
      </c>
    </row>
    <row r="10" spans="1:12" ht="26.25" customHeight="1" x14ac:dyDescent="0.25">
      <c r="A10" s="17" t="str">
        <f>'2024 Calculator'!D10</f>
        <v>Salted Caramel</v>
      </c>
      <c r="B10" s="114">
        <f>'2024 Calculator'!E10</f>
        <v>25</v>
      </c>
      <c r="C10" s="18"/>
      <c r="D10" s="19"/>
      <c r="E10" s="19"/>
      <c r="F10" s="19"/>
      <c r="G10" s="148"/>
      <c r="H10" s="18">
        <f t="shared" si="2"/>
        <v>0</v>
      </c>
      <c r="I10" s="19"/>
      <c r="J10" s="19"/>
      <c r="K10" s="38">
        <f t="shared" si="0"/>
        <v>0</v>
      </c>
      <c r="L10" s="99">
        <f t="shared" si="1"/>
        <v>0</v>
      </c>
    </row>
    <row r="11" spans="1:12" ht="26.25" customHeight="1" x14ac:dyDescent="0.25">
      <c r="A11" s="17" t="str">
        <f>'2024 Calculator'!D11</f>
        <v>Savory Cheddar</v>
      </c>
      <c r="B11" s="114">
        <f>'2024 Calculator'!E11</f>
        <v>20</v>
      </c>
      <c r="C11" s="18"/>
      <c r="D11" s="19"/>
      <c r="E11" s="19"/>
      <c r="F11" s="19"/>
      <c r="G11" s="148"/>
      <c r="H11" s="18">
        <f t="shared" si="2"/>
        <v>0</v>
      </c>
      <c r="I11" s="19"/>
      <c r="J11" s="19"/>
      <c r="K11" s="38">
        <f t="shared" si="0"/>
        <v>0</v>
      </c>
      <c r="L11" s="99">
        <f t="shared" si="1"/>
        <v>0</v>
      </c>
    </row>
    <row r="12" spans="1:12" ht="26.25" customHeight="1" x14ac:dyDescent="0.25">
      <c r="A12" s="17" t="str">
        <f>'2024 Calculator'!D12</f>
        <v>Popping Corn</v>
      </c>
      <c r="B12" s="114">
        <f>'2024 Calculator'!E12</f>
        <v>17</v>
      </c>
      <c r="C12" s="18"/>
      <c r="D12" s="19"/>
      <c r="E12" s="19"/>
      <c r="F12" s="19"/>
      <c r="G12" s="148"/>
      <c r="H12" s="18">
        <f t="shared" si="2"/>
        <v>0</v>
      </c>
      <c r="I12" s="19"/>
      <c r="J12" s="19"/>
      <c r="K12" s="38">
        <f t="shared" si="0"/>
        <v>0</v>
      </c>
      <c r="L12" s="99">
        <f t="shared" si="1"/>
        <v>0</v>
      </c>
    </row>
    <row r="13" spans="1:12" ht="26.25" customHeight="1" x14ac:dyDescent="0.25">
      <c r="A13" s="17" t="str">
        <f>'2024 Calculator'!D13</f>
        <v>Caramel Corn</v>
      </c>
      <c r="B13" s="114">
        <f>'2024 Calculator'!E13</f>
        <v>12</v>
      </c>
      <c r="C13" s="18"/>
      <c r="D13" s="19"/>
      <c r="E13" s="19"/>
      <c r="F13" s="19"/>
      <c r="G13" s="148"/>
      <c r="H13" s="18">
        <f t="shared" si="2"/>
        <v>0</v>
      </c>
      <c r="I13" s="19"/>
      <c r="J13" s="19"/>
      <c r="K13" s="38">
        <f t="shared" si="0"/>
        <v>0</v>
      </c>
      <c r="L13" s="99">
        <f t="shared" si="1"/>
        <v>0</v>
      </c>
    </row>
    <row r="14" spans="1:12" ht="26.25" customHeight="1" x14ac:dyDescent="0.25">
      <c r="A14" s="112" t="str">
        <f>'2024 Calculator'!D14</f>
        <v>Salted Caramel Ceddar Mix</v>
      </c>
      <c r="B14" s="114">
        <f>'2024 Calculator'!E14</f>
        <v>17</v>
      </c>
      <c r="C14" s="18"/>
      <c r="D14" s="19"/>
      <c r="E14" s="19"/>
      <c r="F14" s="19"/>
      <c r="G14" s="148"/>
      <c r="H14" s="18">
        <f t="shared" si="2"/>
        <v>0</v>
      </c>
      <c r="I14" s="19"/>
      <c r="J14" s="19"/>
      <c r="K14" s="38">
        <f t="shared" si="0"/>
        <v>0</v>
      </c>
      <c r="L14" s="99">
        <f t="shared" si="1"/>
        <v>0</v>
      </c>
    </row>
    <row r="15" spans="1:12" ht="26.25" customHeight="1" x14ac:dyDescent="0.25">
      <c r="A15" s="17"/>
      <c r="B15" s="114"/>
      <c r="C15" s="18"/>
      <c r="D15" s="19"/>
      <c r="E15" s="19"/>
      <c r="F15" s="19"/>
      <c r="G15" s="148"/>
      <c r="H15" s="18">
        <f t="shared" si="2"/>
        <v>0</v>
      </c>
      <c r="I15" s="19"/>
      <c r="J15" s="19"/>
      <c r="K15" s="38">
        <f t="shared" si="0"/>
        <v>0</v>
      </c>
      <c r="L15" s="99">
        <f t="shared" si="1"/>
        <v>0</v>
      </c>
    </row>
    <row r="16" spans="1:12" ht="26.25" customHeight="1" x14ac:dyDescent="0.25">
      <c r="A16" s="17"/>
      <c r="B16" s="114"/>
      <c r="C16" s="18"/>
      <c r="D16" s="19"/>
      <c r="E16" s="19"/>
      <c r="F16" s="19"/>
      <c r="G16" s="148"/>
      <c r="H16" s="18">
        <f t="shared" si="2"/>
        <v>0</v>
      </c>
      <c r="I16" s="19"/>
      <c r="J16" s="19"/>
      <c r="K16" s="38">
        <f t="shared" si="0"/>
        <v>0</v>
      </c>
      <c r="L16" s="99">
        <f t="shared" si="1"/>
        <v>0</v>
      </c>
    </row>
    <row r="17" spans="1:12" ht="26.25" customHeight="1" x14ac:dyDescent="0.25">
      <c r="A17" s="17"/>
      <c r="B17" s="114"/>
      <c r="C17" s="18"/>
      <c r="D17" s="19"/>
      <c r="E17" s="19"/>
      <c r="F17" s="19"/>
      <c r="G17" s="148"/>
      <c r="H17" s="18">
        <f t="shared" si="2"/>
        <v>0</v>
      </c>
      <c r="I17" s="19"/>
      <c r="J17" s="19"/>
      <c r="K17" s="38">
        <f t="shared" si="0"/>
        <v>0</v>
      </c>
      <c r="L17" s="99">
        <f t="shared" si="1"/>
        <v>0</v>
      </c>
    </row>
    <row r="18" spans="1:12" ht="26.25" customHeight="1" x14ac:dyDescent="0.25">
      <c r="A18" s="17"/>
      <c r="B18" s="114"/>
      <c r="C18" s="18"/>
      <c r="D18" s="19"/>
      <c r="E18" s="19"/>
      <c r="F18" s="19"/>
      <c r="G18" s="148"/>
      <c r="H18" s="18"/>
      <c r="I18" s="19"/>
      <c r="J18" s="19"/>
      <c r="K18" s="38">
        <f>H18-I18+J18</f>
        <v>0</v>
      </c>
      <c r="L18" s="99">
        <f>SUM(B18*K18)</f>
        <v>0</v>
      </c>
    </row>
    <row r="19" spans="1:12" ht="26.25" customHeight="1" x14ac:dyDescent="0.25">
      <c r="A19" s="17"/>
      <c r="B19" s="114"/>
      <c r="C19" s="18"/>
      <c r="D19" s="19"/>
      <c r="E19" s="19"/>
      <c r="F19" s="19"/>
      <c r="G19" s="148"/>
      <c r="H19" s="18"/>
      <c r="I19" s="19"/>
      <c r="J19" s="19"/>
      <c r="K19" s="38">
        <f>H19-I19+J19</f>
        <v>0</v>
      </c>
      <c r="L19" s="99">
        <f>SUM(B19*K19)</f>
        <v>0</v>
      </c>
    </row>
    <row r="20" spans="1:12" ht="30" customHeight="1" x14ac:dyDescent="0.25">
      <c r="A20" s="169" t="s">
        <v>163</v>
      </c>
      <c r="B20" s="316"/>
      <c r="C20" s="316"/>
      <c r="D20" s="316"/>
      <c r="E20" s="316"/>
      <c r="F20" s="316"/>
      <c r="G20" s="316"/>
      <c r="H20" s="63"/>
      <c r="I20" s="63" t="s">
        <v>44</v>
      </c>
      <c r="J20" s="64"/>
      <c r="K20" s="55" t="s">
        <v>7</v>
      </c>
      <c r="L20" s="144">
        <f>SUM(L3:L19)</f>
        <v>0</v>
      </c>
    </row>
    <row r="21" spans="1:12" ht="24.95" customHeight="1" x14ac:dyDescent="0.25">
      <c r="A21" s="123" t="s">
        <v>4</v>
      </c>
      <c r="B21" s="323"/>
      <c r="C21" s="323"/>
      <c r="D21" s="323"/>
      <c r="E21" s="323"/>
      <c r="F21" s="323"/>
      <c r="G21" s="323"/>
      <c r="H21"/>
      <c r="K21" s="34" t="s">
        <v>94</v>
      </c>
      <c r="L21" s="32"/>
    </row>
    <row r="22" spans="1:12" ht="24.95" customHeight="1" x14ac:dyDescent="0.25">
      <c r="A22" s="54" t="s">
        <v>6</v>
      </c>
      <c r="B22" s="3"/>
      <c r="C22" s="53"/>
      <c r="D22" s="53"/>
      <c r="E22" s="53"/>
      <c r="F22" s="53"/>
      <c r="G22"/>
      <c r="I22" s="1"/>
      <c r="J22" s="1"/>
      <c r="K22" s="34" t="s">
        <v>70</v>
      </c>
      <c r="L22" s="155"/>
    </row>
    <row r="23" spans="1:12" ht="24.95" customHeight="1" x14ac:dyDescent="0.2">
      <c r="A23" s="11"/>
      <c r="B23" s="319"/>
      <c r="C23" s="319"/>
      <c r="D23" s="319"/>
      <c r="E23" s="319"/>
      <c r="F23" s="319"/>
      <c r="G23" s="319"/>
      <c r="H23" s="11"/>
      <c r="I23" s="1"/>
      <c r="J23" s="1"/>
      <c r="K23" s="34" t="s">
        <v>18</v>
      </c>
      <c r="L23" s="32">
        <f>J20+L20-L21-L22</f>
        <v>0</v>
      </c>
    </row>
    <row r="24" spans="1:12" ht="24.95" customHeight="1" x14ac:dyDescent="0.2">
      <c r="I24" s="321" t="s">
        <v>79</v>
      </c>
      <c r="J24" s="321"/>
      <c r="K24" s="321"/>
      <c r="L24" s="32">
        <f>(L20*0.34)+J20</f>
        <v>0</v>
      </c>
    </row>
    <row r="25" spans="1:12" ht="24.95" customHeight="1" x14ac:dyDescent="0.25">
      <c r="A25" s="138" t="s">
        <v>67</v>
      </c>
      <c r="B25" s="170" t="s">
        <v>101</v>
      </c>
      <c r="C25"/>
      <c r="D25"/>
      <c r="E25"/>
      <c r="F25"/>
      <c r="G25"/>
      <c r="H25"/>
    </row>
    <row r="26" spans="1:12" ht="24.95" customHeight="1" x14ac:dyDescent="0.25">
      <c r="A26" s="122"/>
      <c r="C26"/>
      <c r="D26"/>
      <c r="E26"/>
      <c r="F26"/>
      <c r="G26"/>
      <c r="H26"/>
    </row>
    <row r="27" spans="1:12" ht="24.95" customHeight="1" x14ac:dyDescent="0.25">
      <c r="A27" s="122"/>
      <c r="C27"/>
      <c r="D27"/>
      <c r="E27"/>
      <c r="F27"/>
      <c r="G27"/>
      <c r="H27"/>
    </row>
    <row r="28" spans="1:12" ht="24.95" customHeight="1" x14ac:dyDescent="0.25">
      <c r="A28" s="122"/>
      <c r="C28"/>
      <c r="D28"/>
      <c r="E28"/>
      <c r="F28"/>
      <c r="G28"/>
      <c r="H28"/>
    </row>
    <row r="29" spans="1:12" ht="24.95" customHeight="1" x14ac:dyDescent="0.25">
      <c r="A29" s="122"/>
      <c r="C29"/>
      <c r="D29"/>
      <c r="E29"/>
      <c r="F29"/>
      <c r="G29"/>
      <c r="H29"/>
    </row>
    <row r="30" spans="1:12" ht="24.95" customHeight="1" x14ac:dyDescent="0.25">
      <c r="A30" s="122" t="s">
        <v>102</v>
      </c>
      <c r="B30">
        <f>SUM(B26:B29)</f>
        <v>0</v>
      </c>
    </row>
    <row r="31" spans="1:12" ht="12.75" x14ac:dyDescent="0.2">
      <c r="A31"/>
      <c r="C31"/>
      <c r="D31"/>
      <c r="E31"/>
      <c r="F31"/>
      <c r="G31"/>
      <c r="H31"/>
    </row>
    <row r="32" spans="1:12" ht="12.75" x14ac:dyDescent="0.2">
      <c r="A32"/>
      <c r="C32"/>
      <c r="D32"/>
      <c r="E32"/>
      <c r="F32"/>
      <c r="G32"/>
      <c r="H32"/>
    </row>
    <row r="33" customFormat="1" ht="12.75" x14ac:dyDescent="0.2"/>
    <row r="34" customFormat="1" ht="12.75" x14ac:dyDescent="0.2"/>
  </sheetData>
  <mergeCells count="5">
    <mergeCell ref="A1:L1"/>
    <mergeCell ref="B20:G20"/>
    <mergeCell ref="B21:G21"/>
    <mergeCell ref="B23:G23"/>
    <mergeCell ref="I24:K24"/>
  </mergeCells>
  <printOptions horizontalCentered="1" verticalCentered="1"/>
  <pageMargins left="0" right="0" top="0.23" bottom="0.24" header="0.5" footer="0.5"/>
  <pageSetup scale="91" orientation="portrait" r:id="rId1"/>
  <headerFooter alignWithMargins="0"/>
  <drawing r:id="rId2"/>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sheetPr codeName="Sheet57">
    <pageSetUpPr fitToPage="1"/>
  </sheetPr>
  <dimension ref="A1:L31"/>
  <sheetViews>
    <sheetView zoomScale="75" zoomScaleNormal="75" workbookViewId="0">
      <selection sqref="A1:L1"/>
    </sheetView>
  </sheetViews>
  <sheetFormatPr defaultRowHeight="14.25" x14ac:dyDescent="0.2"/>
  <cols>
    <col min="1" max="1" width="23.85546875" style="4" customWidth="1"/>
    <col min="2" max="2" width="8.140625" customWidth="1"/>
    <col min="3" max="8" width="7.28515625" style="1" customWidth="1"/>
    <col min="9" max="9" width="8.42578125" customWidth="1"/>
    <col min="10" max="10" width="8.28515625" bestFit="1" customWidth="1"/>
    <col min="12" max="12" width="14" customWidth="1"/>
  </cols>
  <sheetData>
    <row r="1" spans="1:12" ht="46.5" customHeight="1" x14ac:dyDescent="0.45">
      <c r="A1" s="315" t="s">
        <v>95</v>
      </c>
      <c r="B1" s="315"/>
      <c r="C1" s="315"/>
      <c r="D1" s="315"/>
      <c r="E1" s="315"/>
      <c r="F1" s="315"/>
      <c r="G1" s="315"/>
      <c r="H1" s="315"/>
      <c r="I1" s="315"/>
      <c r="J1" s="315"/>
      <c r="K1" s="315"/>
      <c r="L1" s="315"/>
    </row>
    <row r="2" spans="1:12" ht="47.25" x14ac:dyDescent="0.25">
      <c r="A2" s="13" t="s">
        <v>0</v>
      </c>
      <c r="B2" s="52" t="s">
        <v>1</v>
      </c>
      <c r="C2" s="9" t="s">
        <v>26</v>
      </c>
      <c r="D2" s="19" t="s">
        <v>17</v>
      </c>
      <c r="E2" s="19" t="s">
        <v>17</v>
      </c>
      <c r="F2" s="19" t="s">
        <v>17</v>
      </c>
      <c r="G2" s="148" t="s">
        <v>17</v>
      </c>
      <c r="H2" s="9" t="s">
        <v>27</v>
      </c>
      <c r="I2" s="8" t="s">
        <v>28</v>
      </c>
      <c r="J2" s="8" t="s">
        <v>24</v>
      </c>
      <c r="K2" s="37" t="s">
        <v>13</v>
      </c>
      <c r="L2" s="8" t="s">
        <v>2</v>
      </c>
    </row>
    <row r="3" spans="1:12" s="2" customFormat="1" ht="22.5" customHeight="1" x14ac:dyDescent="0.25">
      <c r="A3" s="17" t="str">
        <f>'2024 Calculator'!D3</f>
        <v>Hometown Hearos Donation</v>
      </c>
      <c r="B3" s="114">
        <f>'2024 Calculator'!E3</f>
        <v>30</v>
      </c>
      <c r="C3" s="18"/>
      <c r="D3" s="19"/>
      <c r="E3" s="19"/>
      <c r="F3" s="19"/>
      <c r="G3" s="148"/>
      <c r="H3" s="18">
        <f>SUM(C3:G3)</f>
        <v>0</v>
      </c>
      <c r="I3" s="19"/>
      <c r="J3" s="19"/>
      <c r="K3" s="38">
        <f t="shared" ref="K3:K17" si="0">H3-I3+J3</f>
        <v>0</v>
      </c>
      <c r="L3" s="99">
        <f t="shared" ref="L3:L17" si="1">SUM(B3*K3)</f>
        <v>0</v>
      </c>
    </row>
    <row r="4" spans="1:12" s="2" customFormat="1" ht="22.5" customHeight="1" x14ac:dyDescent="0.25">
      <c r="A4" s="17" t="str">
        <f>'2024 Calculator'!D4</f>
        <v>Hometown Hearos Donation</v>
      </c>
      <c r="B4" s="114">
        <f>'2024 Calculator'!E4</f>
        <v>5</v>
      </c>
      <c r="C4" s="18"/>
      <c r="D4" s="19"/>
      <c r="E4" s="19"/>
      <c r="F4" s="19"/>
      <c r="G4" s="148"/>
      <c r="H4" s="18">
        <f t="shared" ref="H4:H17" si="2">SUM(C4:G4)</f>
        <v>0</v>
      </c>
      <c r="I4" s="19"/>
      <c r="J4" s="19"/>
      <c r="K4" s="38">
        <f t="shared" si="0"/>
        <v>0</v>
      </c>
      <c r="L4" s="99">
        <f t="shared" si="1"/>
        <v>0</v>
      </c>
    </row>
    <row r="5" spans="1:12" ht="26.25" customHeight="1" x14ac:dyDescent="0.25">
      <c r="A5" s="17" t="str">
        <f>'2024 Calculator'!D5</f>
        <v>3-Pack Combo Box</v>
      </c>
      <c r="B5" s="114">
        <f>'2024 Calculator'!E5</f>
        <v>50</v>
      </c>
      <c r="C5" s="18"/>
      <c r="D5" s="19"/>
      <c r="E5" s="19"/>
      <c r="F5" s="19"/>
      <c r="G5" s="148"/>
      <c r="H5" s="18">
        <f t="shared" si="2"/>
        <v>0</v>
      </c>
      <c r="I5" s="19"/>
      <c r="J5" s="19"/>
      <c r="K5" s="38">
        <f t="shared" si="0"/>
        <v>0</v>
      </c>
      <c r="L5" s="99">
        <f t="shared" si="1"/>
        <v>0</v>
      </c>
    </row>
    <row r="6" spans="1:12" ht="26.25" customHeight="1" x14ac:dyDescent="0.25">
      <c r="A6" s="17" t="str">
        <f>'2024 Calculator'!D6</f>
        <v>White Chocolate Pretzels</v>
      </c>
      <c r="B6" s="114">
        <f>'2024 Calculator'!E6</f>
        <v>35</v>
      </c>
      <c r="C6" s="18"/>
      <c r="D6" s="19"/>
      <c r="E6" s="19"/>
      <c r="F6" s="19"/>
      <c r="G6" s="148"/>
      <c r="H6" s="18">
        <f t="shared" si="2"/>
        <v>0</v>
      </c>
      <c r="I6" s="19"/>
      <c r="J6" s="19"/>
      <c r="K6" s="38">
        <f t="shared" si="0"/>
        <v>0</v>
      </c>
      <c r="L6" s="99">
        <f t="shared" si="1"/>
        <v>0</v>
      </c>
    </row>
    <row r="7" spans="1:12" ht="26.25" customHeight="1" x14ac:dyDescent="0.25">
      <c r="A7" s="17" t="str">
        <f>'2024 Calculator'!D7</f>
        <v>Chocolate Drizzle Toffee</v>
      </c>
      <c r="B7" s="114">
        <f>'2024 Calculator'!E7</f>
        <v>35</v>
      </c>
      <c r="C7" s="18"/>
      <c r="D7" s="19"/>
      <c r="E7" s="19"/>
      <c r="F7" s="19"/>
      <c r="G7" s="148"/>
      <c r="H7" s="18">
        <f t="shared" si="2"/>
        <v>0</v>
      </c>
      <c r="I7" s="19"/>
      <c r="J7" s="19"/>
      <c r="K7" s="38">
        <f t="shared" si="0"/>
        <v>0</v>
      </c>
      <c r="L7" s="99">
        <f t="shared" si="1"/>
        <v>0</v>
      </c>
    </row>
    <row r="8" spans="1:12" ht="26.25" customHeight="1" x14ac:dyDescent="0.25">
      <c r="A8" s="17" t="str">
        <f>'2024 Calculator'!D8</f>
        <v>Micro Kettle</v>
      </c>
      <c r="B8" s="114">
        <f>'2024 Calculator'!E8</f>
        <v>25</v>
      </c>
      <c r="C8" s="18"/>
      <c r="D8" s="19"/>
      <c r="E8" s="19"/>
      <c r="F8" s="19"/>
      <c r="G8" s="148"/>
      <c r="H8" s="18">
        <f t="shared" si="2"/>
        <v>0</v>
      </c>
      <c r="I8" s="19"/>
      <c r="J8" s="19"/>
      <c r="K8" s="38">
        <f t="shared" si="0"/>
        <v>0</v>
      </c>
      <c r="L8" s="99">
        <f t="shared" si="1"/>
        <v>0</v>
      </c>
    </row>
    <row r="9" spans="1:12" ht="26.25" customHeight="1" x14ac:dyDescent="0.25">
      <c r="A9" s="17" t="str">
        <f>'2024 Calculator'!D9</f>
        <v>Micro Butter</v>
      </c>
      <c r="B9" s="114">
        <f>'2024 Calculator'!E9</f>
        <v>25</v>
      </c>
      <c r="C9" s="18"/>
      <c r="D9" s="19"/>
      <c r="E9" s="19"/>
      <c r="F9" s="19"/>
      <c r="G9" s="148"/>
      <c r="H9" s="18">
        <f t="shared" si="2"/>
        <v>0</v>
      </c>
      <c r="I9" s="19"/>
      <c r="J9" s="19"/>
      <c r="K9" s="38">
        <f t="shared" si="0"/>
        <v>0</v>
      </c>
      <c r="L9" s="99">
        <f t="shared" si="1"/>
        <v>0</v>
      </c>
    </row>
    <row r="10" spans="1:12" ht="26.25" customHeight="1" x14ac:dyDescent="0.25">
      <c r="A10" s="17" t="str">
        <f>'2024 Calculator'!D10</f>
        <v>Salted Caramel</v>
      </c>
      <c r="B10" s="114">
        <f>'2024 Calculator'!E10</f>
        <v>25</v>
      </c>
      <c r="C10" s="18"/>
      <c r="D10" s="19"/>
      <c r="E10" s="19"/>
      <c r="F10" s="19"/>
      <c r="G10" s="148"/>
      <c r="H10" s="18">
        <f t="shared" si="2"/>
        <v>0</v>
      </c>
      <c r="I10" s="19"/>
      <c r="J10" s="19"/>
      <c r="K10" s="38">
        <f t="shared" si="0"/>
        <v>0</v>
      </c>
      <c r="L10" s="99">
        <f t="shared" si="1"/>
        <v>0</v>
      </c>
    </row>
    <row r="11" spans="1:12" ht="26.25" customHeight="1" x14ac:dyDescent="0.25">
      <c r="A11" s="17" t="str">
        <f>'2024 Calculator'!D11</f>
        <v>Savory Cheddar</v>
      </c>
      <c r="B11" s="114">
        <f>'2024 Calculator'!E11</f>
        <v>20</v>
      </c>
      <c r="C11" s="18"/>
      <c r="D11" s="19"/>
      <c r="E11" s="19"/>
      <c r="F11" s="19"/>
      <c r="G11" s="148"/>
      <c r="H11" s="18">
        <f t="shared" si="2"/>
        <v>0</v>
      </c>
      <c r="I11" s="19"/>
      <c r="J11" s="19"/>
      <c r="K11" s="38">
        <f t="shared" si="0"/>
        <v>0</v>
      </c>
      <c r="L11" s="99">
        <f t="shared" si="1"/>
        <v>0</v>
      </c>
    </row>
    <row r="12" spans="1:12" ht="26.25" customHeight="1" x14ac:dyDescent="0.25">
      <c r="A12" s="17" t="str">
        <f>'2024 Calculator'!D12</f>
        <v>Popping Corn</v>
      </c>
      <c r="B12" s="114">
        <f>'2024 Calculator'!E12</f>
        <v>17</v>
      </c>
      <c r="C12" s="18"/>
      <c r="D12" s="19"/>
      <c r="E12" s="19"/>
      <c r="F12" s="19"/>
      <c r="G12" s="148"/>
      <c r="H12" s="18">
        <f t="shared" si="2"/>
        <v>0</v>
      </c>
      <c r="I12" s="19"/>
      <c r="J12" s="19"/>
      <c r="K12" s="38">
        <f t="shared" si="0"/>
        <v>0</v>
      </c>
      <c r="L12" s="99">
        <f t="shared" si="1"/>
        <v>0</v>
      </c>
    </row>
    <row r="13" spans="1:12" ht="26.25" customHeight="1" x14ac:dyDescent="0.25">
      <c r="A13" s="17" t="str">
        <f>'2024 Calculator'!D13</f>
        <v>Caramel Corn</v>
      </c>
      <c r="B13" s="114">
        <f>'2024 Calculator'!E13</f>
        <v>12</v>
      </c>
      <c r="C13" s="18"/>
      <c r="D13" s="19"/>
      <c r="E13" s="19"/>
      <c r="F13" s="19"/>
      <c r="G13" s="148"/>
      <c r="H13" s="18">
        <f t="shared" si="2"/>
        <v>0</v>
      </c>
      <c r="I13" s="19"/>
      <c r="J13" s="19"/>
      <c r="K13" s="38">
        <f t="shared" si="0"/>
        <v>0</v>
      </c>
      <c r="L13" s="99">
        <f t="shared" si="1"/>
        <v>0</v>
      </c>
    </row>
    <row r="14" spans="1:12" ht="26.25" customHeight="1" x14ac:dyDescent="0.25">
      <c r="A14" s="112" t="str">
        <f>'2024 Calculator'!D14</f>
        <v>Salted Caramel Ceddar Mix</v>
      </c>
      <c r="B14" s="114">
        <f>'2024 Calculator'!E14</f>
        <v>17</v>
      </c>
      <c r="C14" s="18"/>
      <c r="D14" s="19"/>
      <c r="E14" s="19"/>
      <c r="F14" s="19"/>
      <c r="G14" s="148"/>
      <c r="H14" s="18">
        <f t="shared" si="2"/>
        <v>0</v>
      </c>
      <c r="I14" s="19"/>
      <c r="J14" s="19"/>
      <c r="K14" s="38">
        <f t="shared" si="0"/>
        <v>0</v>
      </c>
      <c r="L14" s="99">
        <f t="shared" si="1"/>
        <v>0</v>
      </c>
    </row>
    <row r="15" spans="1:12" ht="26.25" customHeight="1" x14ac:dyDescent="0.25">
      <c r="A15" s="17"/>
      <c r="B15" s="114"/>
      <c r="C15" s="18"/>
      <c r="D15" s="19"/>
      <c r="E15" s="19"/>
      <c r="F15" s="19"/>
      <c r="G15" s="148"/>
      <c r="H15" s="18">
        <f t="shared" si="2"/>
        <v>0</v>
      </c>
      <c r="I15" s="19"/>
      <c r="J15" s="19"/>
      <c r="K15" s="38">
        <f t="shared" si="0"/>
        <v>0</v>
      </c>
      <c r="L15" s="99">
        <f t="shared" si="1"/>
        <v>0</v>
      </c>
    </row>
    <row r="16" spans="1:12" ht="26.25" customHeight="1" x14ac:dyDescent="0.25">
      <c r="A16" s="17"/>
      <c r="B16" s="114"/>
      <c r="C16" s="18"/>
      <c r="D16" s="19"/>
      <c r="E16" s="19"/>
      <c r="F16" s="19"/>
      <c r="G16" s="148"/>
      <c r="H16" s="18">
        <f t="shared" si="2"/>
        <v>0</v>
      </c>
      <c r="I16" s="19"/>
      <c r="J16" s="19"/>
      <c r="K16" s="38">
        <f t="shared" si="0"/>
        <v>0</v>
      </c>
      <c r="L16" s="99">
        <f t="shared" si="1"/>
        <v>0</v>
      </c>
    </row>
    <row r="17" spans="1:12" ht="26.25" customHeight="1" x14ac:dyDescent="0.25">
      <c r="A17" s="17"/>
      <c r="B17" s="114"/>
      <c r="C17" s="18"/>
      <c r="D17" s="19"/>
      <c r="E17" s="19"/>
      <c r="F17" s="19"/>
      <c r="G17" s="148"/>
      <c r="H17" s="18">
        <f t="shared" si="2"/>
        <v>0</v>
      </c>
      <c r="I17" s="19"/>
      <c r="J17" s="19"/>
      <c r="K17" s="38">
        <f t="shared" si="0"/>
        <v>0</v>
      </c>
      <c r="L17" s="99">
        <f t="shared" si="1"/>
        <v>0</v>
      </c>
    </row>
    <row r="18" spans="1:12" ht="26.25" customHeight="1" x14ac:dyDescent="0.25">
      <c r="A18" s="17"/>
      <c r="B18" s="114"/>
      <c r="C18" s="18"/>
      <c r="D18" s="19"/>
      <c r="E18" s="19"/>
      <c r="F18" s="19"/>
      <c r="G18" s="148"/>
      <c r="H18" s="18"/>
      <c r="I18" s="19"/>
      <c r="J18" s="19"/>
      <c r="K18" s="38">
        <f>H18-I18+J18</f>
        <v>0</v>
      </c>
      <c r="L18" s="99">
        <f>SUM(B18*K18)</f>
        <v>0</v>
      </c>
    </row>
    <row r="19" spans="1:12" ht="26.25" customHeight="1" x14ac:dyDescent="0.25">
      <c r="A19" s="17"/>
      <c r="B19" s="114"/>
      <c r="C19" s="18"/>
      <c r="D19" s="19"/>
      <c r="E19" s="19"/>
      <c r="F19" s="19"/>
      <c r="G19" s="148"/>
      <c r="H19" s="18"/>
      <c r="I19" s="19"/>
      <c r="J19" s="19"/>
      <c r="K19" s="38">
        <f>H19-I19+J19</f>
        <v>0</v>
      </c>
      <c r="L19" s="99">
        <f>SUM(B19*K19)</f>
        <v>0</v>
      </c>
    </row>
    <row r="20" spans="1:12" ht="30" customHeight="1" x14ac:dyDescent="0.25">
      <c r="A20" s="169" t="s">
        <v>163</v>
      </c>
      <c r="B20" s="316"/>
      <c r="C20" s="316"/>
      <c r="D20" s="316"/>
      <c r="E20" s="316"/>
      <c r="F20" s="316"/>
      <c r="G20" s="316"/>
      <c r="H20" s="63"/>
      <c r="I20" s="63" t="s">
        <v>44</v>
      </c>
      <c r="J20" s="64"/>
      <c r="K20" s="55" t="s">
        <v>7</v>
      </c>
      <c r="L20" s="144">
        <f>SUM(L3:L19)</f>
        <v>0</v>
      </c>
    </row>
    <row r="21" spans="1:12" ht="24.95" customHeight="1" x14ac:dyDescent="0.25">
      <c r="A21" s="123" t="s">
        <v>4</v>
      </c>
      <c r="B21" s="323"/>
      <c r="C21" s="323"/>
      <c r="D21" s="323"/>
      <c r="E21" s="323"/>
      <c r="F21" s="323"/>
      <c r="G21" s="323"/>
      <c r="H21"/>
      <c r="K21" s="34" t="s">
        <v>94</v>
      </c>
      <c r="L21" s="32"/>
    </row>
    <row r="22" spans="1:12" ht="24.95" customHeight="1" x14ac:dyDescent="0.25">
      <c r="A22" s="54" t="s">
        <v>6</v>
      </c>
      <c r="B22" s="3"/>
      <c r="C22" s="53"/>
      <c r="D22" s="53"/>
      <c r="E22" s="53"/>
      <c r="F22" s="53"/>
      <c r="G22"/>
      <c r="I22" s="1"/>
      <c r="J22" s="1"/>
      <c r="K22" s="34" t="s">
        <v>70</v>
      </c>
      <c r="L22" s="155"/>
    </row>
    <row r="23" spans="1:12" ht="24.95" customHeight="1" x14ac:dyDescent="0.2">
      <c r="A23" s="11"/>
      <c r="B23" s="319"/>
      <c r="C23" s="319"/>
      <c r="D23" s="319"/>
      <c r="E23" s="319"/>
      <c r="F23" s="319"/>
      <c r="G23" s="319"/>
      <c r="H23" s="11"/>
      <c r="I23" s="1"/>
      <c r="J23" s="1"/>
      <c r="K23" s="34" t="s">
        <v>18</v>
      </c>
      <c r="L23" s="32">
        <f>J20+L20-L21-L22</f>
        <v>0</v>
      </c>
    </row>
    <row r="24" spans="1:12" ht="24.95" customHeight="1" x14ac:dyDescent="0.2">
      <c r="I24" s="321" t="s">
        <v>79</v>
      </c>
      <c r="J24" s="321"/>
      <c r="K24" s="321"/>
      <c r="L24" s="32">
        <f>(L20*0.34)+J20</f>
        <v>0</v>
      </c>
    </row>
    <row r="25" spans="1:12" ht="24.95" customHeight="1" x14ac:dyDescent="0.25">
      <c r="A25" s="138" t="s">
        <v>67</v>
      </c>
      <c r="B25" s="170" t="s">
        <v>101</v>
      </c>
      <c r="C25"/>
      <c r="D25"/>
      <c r="E25"/>
      <c r="F25"/>
      <c r="G25"/>
      <c r="H25"/>
    </row>
    <row r="26" spans="1:12" ht="24.95" customHeight="1" x14ac:dyDescent="0.25">
      <c r="A26" s="122"/>
      <c r="C26"/>
      <c r="D26"/>
      <c r="E26"/>
      <c r="F26"/>
      <c r="G26"/>
      <c r="H26"/>
    </row>
    <row r="27" spans="1:12" ht="24.95" customHeight="1" x14ac:dyDescent="0.25">
      <c r="A27" s="122"/>
      <c r="C27"/>
      <c r="D27"/>
      <c r="E27"/>
      <c r="F27"/>
      <c r="G27"/>
      <c r="H27"/>
    </row>
    <row r="28" spans="1:12" ht="24.95" customHeight="1" x14ac:dyDescent="0.25">
      <c r="A28" s="122"/>
      <c r="C28"/>
      <c r="D28"/>
      <c r="E28"/>
      <c r="F28"/>
      <c r="G28"/>
      <c r="H28"/>
    </row>
    <row r="29" spans="1:12" ht="24.95" customHeight="1" x14ac:dyDescent="0.25">
      <c r="A29" s="122"/>
      <c r="C29"/>
      <c r="D29"/>
      <c r="E29"/>
      <c r="F29"/>
      <c r="G29"/>
      <c r="H29"/>
    </row>
    <row r="30" spans="1:12" ht="24.95" customHeight="1" x14ac:dyDescent="0.25">
      <c r="A30" s="122" t="s">
        <v>102</v>
      </c>
      <c r="B30">
        <f>SUM(B26:B29)</f>
        <v>0</v>
      </c>
    </row>
    <row r="31" spans="1:12" ht="24.95" customHeight="1" x14ac:dyDescent="0.2"/>
  </sheetData>
  <mergeCells count="5">
    <mergeCell ref="A1:L1"/>
    <mergeCell ref="B20:G20"/>
    <mergeCell ref="B21:G21"/>
    <mergeCell ref="B23:G23"/>
    <mergeCell ref="I24:K24"/>
  </mergeCells>
  <printOptions horizontalCentered="1" verticalCentered="1"/>
  <pageMargins left="0" right="0" top="0.23" bottom="0.24" header="0.5" footer="0.5"/>
  <pageSetup scale="92" orientation="portrait" r:id="rId1"/>
  <headerFooter alignWithMargins="0"/>
  <drawing r:id="rId2"/>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sheetPr codeName="Sheet58">
    <pageSetUpPr fitToPage="1"/>
  </sheetPr>
  <dimension ref="A1:L32"/>
  <sheetViews>
    <sheetView zoomScale="75" zoomScaleNormal="75" workbookViewId="0">
      <selection sqref="A1:L1"/>
    </sheetView>
  </sheetViews>
  <sheetFormatPr defaultRowHeight="14.25" x14ac:dyDescent="0.2"/>
  <cols>
    <col min="1" max="1" width="23.85546875" style="4" customWidth="1"/>
    <col min="2" max="2" width="8.140625" customWidth="1"/>
    <col min="3" max="8" width="7.28515625" style="1" customWidth="1"/>
    <col min="9" max="9" width="8.42578125" customWidth="1"/>
    <col min="10" max="10" width="9.5703125" bestFit="1" customWidth="1"/>
    <col min="12" max="12" width="14" customWidth="1"/>
  </cols>
  <sheetData>
    <row r="1" spans="1:12" ht="46.5" customHeight="1" x14ac:dyDescent="0.45">
      <c r="A1" s="315" t="s">
        <v>95</v>
      </c>
      <c r="B1" s="315"/>
      <c r="C1" s="315"/>
      <c r="D1" s="315"/>
      <c r="E1" s="315"/>
      <c r="F1" s="315"/>
      <c r="G1" s="315"/>
      <c r="H1" s="315"/>
      <c r="I1" s="315"/>
      <c r="J1" s="315"/>
      <c r="K1" s="315"/>
      <c r="L1" s="315"/>
    </row>
    <row r="2" spans="1:12" ht="47.25" x14ac:dyDescent="0.25">
      <c r="A2" s="13" t="s">
        <v>0</v>
      </c>
      <c r="B2" s="52" t="s">
        <v>1</v>
      </c>
      <c r="C2" s="9" t="s">
        <v>26</v>
      </c>
      <c r="D2" s="19" t="s">
        <v>17</v>
      </c>
      <c r="E2" s="19" t="s">
        <v>17</v>
      </c>
      <c r="F2" s="19" t="s">
        <v>17</v>
      </c>
      <c r="G2" s="148" t="s">
        <v>17</v>
      </c>
      <c r="H2" s="9" t="s">
        <v>27</v>
      </c>
      <c r="I2" s="8" t="s">
        <v>28</v>
      </c>
      <c r="J2" s="8" t="s">
        <v>24</v>
      </c>
      <c r="K2" s="37" t="s">
        <v>13</v>
      </c>
      <c r="L2" s="8" t="s">
        <v>2</v>
      </c>
    </row>
    <row r="3" spans="1:12" s="2" customFormat="1" ht="22.5" customHeight="1" x14ac:dyDescent="0.25">
      <c r="A3" s="17" t="str">
        <f>'2024 Calculator'!D3</f>
        <v>Hometown Hearos Donation</v>
      </c>
      <c r="B3" s="114">
        <f>'2024 Calculator'!E3</f>
        <v>30</v>
      </c>
      <c r="C3" s="18"/>
      <c r="D3" s="19"/>
      <c r="E3" s="19"/>
      <c r="F3" s="19"/>
      <c r="G3" s="148"/>
      <c r="H3" s="18">
        <f>SUM(C3:G3)</f>
        <v>0</v>
      </c>
      <c r="I3" s="19"/>
      <c r="J3" s="19"/>
      <c r="K3" s="38">
        <f t="shared" ref="K3:K17" si="0">H3-I3+J3</f>
        <v>0</v>
      </c>
      <c r="L3" s="99">
        <f t="shared" ref="L3:L17" si="1">SUM(B3*K3)</f>
        <v>0</v>
      </c>
    </row>
    <row r="4" spans="1:12" s="2" customFormat="1" ht="22.5" customHeight="1" x14ac:dyDescent="0.25">
      <c r="A4" s="17" t="str">
        <f>'2024 Calculator'!D4</f>
        <v>Hometown Hearos Donation</v>
      </c>
      <c r="B4" s="114">
        <f>'2024 Calculator'!E4</f>
        <v>5</v>
      </c>
      <c r="C4" s="18"/>
      <c r="D4" s="19"/>
      <c r="E4" s="19"/>
      <c r="F4" s="19"/>
      <c r="G4" s="148"/>
      <c r="H4" s="18">
        <f t="shared" ref="H4:H17" si="2">SUM(C4:G4)</f>
        <v>0</v>
      </c>
      <c r="I4" s="19"/>
      <c r="J4" s="19"/>
      <c r="K4" s="38">
        <f t="shared" si="0"/>
        <v>0</v>
      </c>
      <c r="L4" s="99">
        <f t="shared" si="1"/>
        <v>0</v>
      </c>
    </row>
    <row r="5" spans="1:12" ht="26.25" customHeight="1" x14ac:dyDescent="0.25">
      <c r="A5" s="17" t="str">
        <f>'2024 Calculator'!D5</f>
        <v>3-Pack Combo Box</v>
      </c>
      <c r="B5" s="114">
        <f>'2024 Calculator'!E5</f>
        <v>50</v>
      </c>
      <c r="C5" s="18"/>
      <c r="D5" s="19"/>
      <c r="E5" s="19"/>
      <c r="F5" s="19"/>
      <c r="G5" s="148"/>
      <c r="H5" s="18">
        <f t="shared" si="2"/>
        <v>0</v>
      </c>
      <c r="I5" s="19"/>
      <c r="J5" s="19"/>
      <c r="K5" s="38">
        <f t="shared" si="0"/>
        <v>0</v>
      </c>
      <c r="L5" s="99">
        <f t="shared" si="1"/>
        <v>0</v>
      </c>
    </row>
    <row r="6" spans="1:12" ht="26.25" customHeight="1" x14ac:dyDescent="0.25">
      <c r="A6" s="17" t="str">
        <f>'2024 Calculator'!D6</f>
        <v>White Chocolate Pretzels</v>
      </c>
      <c r="B6" s="114">
        <f>'2024 Calculator'!E6</f>
        <v>35</v>
      </c>
      <c r="C6" s="18"/>
      <c r="D6" s="19"/>
      <c r="E6" s="19"/>
      <c r="F6" s="19"/>
      <c r="G6" s="148"/>
      <c r="H6" s="18">
        <f t="shared" si="2"/>
        <v>0</v>
      </c>
      <c r="I6" s="19"/>
      <c r="J6" s="19"/>
      <c r="K6" s="38">
        <f t="shared" si="0"/>
        <v>0</v>
      </c>
      <c r="L6" s="99">
        <f t="shared" si="1"/>
        <v>0</v>
      </c>
    </row>
    <row r="7" spans="1:12" ht="26.25" customHeight="1" x14ac:dyDescent="0.25">
      <c r="A7" s="17" t="str">
        <f>'2024 Calculator'!D7</f>
        <v>Chocolate Drizzle Toffee</v>
      </c>
      <c r="B7" s="114">
        <f>'2024 Calculator'!E7</f>
        <v>35</v>
      </c>
      <c r="C7" s="18"/>
      <c r="D7" s="19"/>
      <c r="E7" s="19"/>
      <c r="F7" s="19"/>
      <c r="G7" s="148"/>
      <c r="H7" s="18">
        <f t="shared" si="2"/>
        <v>0</v>
      </c>
      <c r="I7" s="19"/>
      <c r="J7" s="19"/>
      <c r="K7" s="38">
        <f t="shared" si="0"/>
        <v>0</v>
      </c>
      <c r="L7" s="99">
        <f t="shared" si="1"/>
        <v>0</v>
      </c>
    </row>
    <row r="8" spans="1:12" ht="26.25" customHeight="1" x14ac:dyDescent="0.25">
      <c r="A8" s="17" t="str">
        <f>'2024 Calculator'!D8</f>
        <v>Micro Kettle</v>
      </c>
      <c r="B8" s="114">
        <f>'2024 Calculator'!E8</f>
        <v>25</v>
      </c>
      <c r="C8" s="18"/>
      <c r="D8" s="19"/>
      <c r="E8" s="19"/>
      <c r="F8" s="19"/>
      <c r="G8" s="148"/>
      <c r="H8" s="18">
        <f t="shared" si="2"/>
        <v>0</v>
      </c>
      <c r="I8" s="19"/>
      <c r="J8" s="19"/>
      <c r="K8" s="38">
        <f t="shared" si="0"/>
        <v>0</v>
      </c>
      <c r="L8" s="99">
        <f t="shared" si="1"/>
        <v>0</v>
      </c>
    </row>
    <row r="9" spans="1:12" ht="26.25" customHeight="1" x14ac:dyDescent="0.25">
      <c r="A9" s="17" t="str">
        <f>'2024 Calculator'!D9</f>
        <v>Micro Butter</v>
      </c>
      <c r="B9" s="114">
        <f>'2024 Calculator'!E9</f>
        <v>25</v>
      </c>
      <c r="C9" s="18"/>
      <c r="D9" s="19"/>
      <c r="E9" s="19"/>
      <c r="F9" s="19"/>
      <c r="G9" s="148"/>
      <c r="H9" s="18">
        <f t="shared" si="2"/>
        <v>0</v>
      </c>
      <c r="I9" s="19"/>
      <c r="J9" s="19"/>
      <c r="K9" s="38">
        <f t="shared" si="0"/>
        <v>0</v>
      </c>
      <c r="L9" s="99">
        <f t="shared" si="1"/>
        <v>0</v>
      </c>
    </row>
    <row r="10" spans="1:12" ht="26.25" customHeight="1" x14ac:dyDescent="0.25">
      <c r="A10" s="17" t="str">
        <f>'2024 Calculator'!D10</f>
        <v>Salted Caramel</v>
      </c>
      <c r="B10" s="114">
        <f>'2024 Calculator'!E10</f>
        <v>25</v>
      </c>
      <c r="C10" s="18"/>
      <c r="D10" s="19"/>
      <c r="E10" s="19"/>
      <c r="F10" s="19"/>
      <c r="G10" s="148"/>
      <c r="H10" s="18">
        <f t="shared" si="2"/>
        <v>0</v>
      </c>
      <c r="I10" s="19"/>
      <c r="J10" s="19"/>
      <c r="K10" s="38">
        <f t="shared" si="0"/>
        <v>0</v>
      </c>
      <c r="L10" s="99">
        <f t="shared" si="1"/>
        <v>0</v>
      </c>
    </row>
    <row r="11" spans="1:12" ht="26.25" customHeight="1" x14ac:dyDescent="0.25">
      <c r="A11" s="17" t="str">
        <f>'2024 Calculator'!D11</f>
        <v>Savory Cheddar</v>
      </c>
      <c r="B11" s="114">
        <f>'2024 Calculator'!E11</f>
        <v>20</v>
      </c>
      <c r="C11" s="18"/>
      <c r="D11" s="19"/>
      <c r="E11" s="19"/>
      <c r="F11" s="19"/>
      <c r="G11" s="148"/>
      <c r="H11" s="18">
        <f t="shared" si="2"/>
        <v>0</v>
      </c>
      <c r="I11" s="19"/>
      <c r="J11" s="19"/>
      <c r="K11" s="38">
        <f t="shared" si="0"/>
        <v>0</v>
      </c>
      <c r="L11" s="99">
        <f t="shared" si="1"/>
        <v>0</v>
      </c>
    </row>
    <row r="12" spans="1:12" ht="26.25" customHeight="1" x14ac:dyDescent="0.25">
      <c r="A12" s="17" t="str">
        <f>'2024 Calculator'!D12</f>
        <v>Popping Corn</v>
      </c>
      <c r="B12" s="114">
        <f>'2024 Calculator'!E12</f>
        <v>17</v>
      </c>
      <c r="C12" s="18"/>
      <c r="D12" s="19"/>
      <c r="E12" s="19"/>
      <c r="F12" s="19"/>
      <c r="G12" s="148"/>
      <c r="H12" s="18">
        <f t="shared" si="2"/>
        <v>0</v>
      </c>
      <c r="I12" s="19"/>
      <c r="J12" s="19"/>
      <c r="K12" s="38">
        <f t="shared" si="0"/>
        <v>0</v>
      </c>
      <c r="L12" s="99">
        <f t="shared" si="1"/>
        <v>0</v>
      </c>
    </row>
    <row r="13" spans="1:12" ht="26.25" customHeight="1" x14ac:dyDescent="0.25">
      <c r="A13" s="17" t="str">
        <f>'2024 Calculator'!D13</f>
        <v>Caramel Corn</v>
      </c>
      <c r="B13" s="114">
        <f>'2024 Calculator'!E13</f>
        <v>12</v>
      </c>
      <c r="C13" s="18"/>
      <c r="D13" s="19"/>
      <c r="E13" s="19"/>
      <c r="F13" s="19"/>
      <c r="G13" s="148"/>
      <c r="H13" s="18">
        <f t="shared" si="2"/>
        <v>0</v>
      </c>
      <c r="I13" s="19"/>
      <c r="J13" s="19"/>
      <c r="K13" s="38">
        <f t="shared" si="0"/>
        <v>0</v>
      </c>
      <c r="L13" s="99">
        <f t="shared" si="1"/>
        <v>0</v>
      </c>
    </row>
    <row r="14" spans="1:12" ht="26.25" customHeight="1" x14ac:dyDescent="0.25">
      <c r="A14" s="112" t="str">
        <f>'2024 Calculator'!D14</f>
        <v>Salted Caramel Ceddar Mix</v>
      </c>
      <c r="B14" s="114">
        <f>'2024 Calculator'!E14</f>
        <v>17</v>
      </c>
      <c r="C14" s="18"/>
      <c r="D14" s="19"/>
      <c r="E14" s="19"/>
      <c r="F14" s="19"/>
      <c r="G14" s="148"/>
      <c r="H14" s="18">
        <f t="shared" si="2"/>
        <v>0</v>
      </c>
      <c r="I14" s="19"/>
      <c r="J14" s="19"/>
      <c r="K14" s="38">
        <f t="shared" si="0"/>
        <v>0</v>
      </c>
      <c r="L14" s="99">
        <f t="shared" si="1"/>
        <v>0</v>
      </c>
    </row>
    <row r="15" spans="1:12" ht="26.25" customHeight="1" x14ac:dyDescent="0.25">
      <c r="A15" s="17"/>
      <c r="B15" s="114"/>
      <c r="C15" s="18"/>
      <c r="D15" s="19"/>
      <c r="E15" s="19"/>
      <c r="F15" s="19"/>
      <c r="G15" s="148"/>
      <c r="H15" s="18">
        <f t="shared" si="2"/>
        <v>0</v>
      </c>
      <c r="I15" s="19"/>
      <c r="J15" s="19"/>
      <c r="K15" s="38">
        <f t="shared" si="0"/>
        <v>0</v>
      </c>
      <c r="L15" s="99">
        <f t="shared" si="1"/>
        <v>0</v>
      </c>
    </row>
    <row r="16" spans="1:12" ht="26.25" customHeight="1" x14ac:dyDescent="0.25">
      <c r="A16" s="17"/>
      <c r="B16" s="114"/>
      <c r="C16" s="18"/>
      <c r="D16" s="19"/>
      <c r="E16" s="19"/>
      <c r="F16" s="19"/>
      <c r="G16" s="148"/>
      <c r="H16" s="18">
        <f t="shared" si="2"/>
        <v>0</v>
      </c>
      <c r="I16" s="19"/>
      <c r="J16" s="19"/>
      <c r="K16" s="38">
        <f t="shared" si="0"/>
        <v>0</v>
      </c>
      <c r="L16" s="99">
        <f t="shared" si="1"/>
        <v>0</v>
      </c>
    </row>
    <row r="17" spans="1:12" ht="26.25" customHeight="1" x14ac:dyDescent="0.25">
      <c r="A17" s="17"/>
      <c r="B17" s="114"/>
      <c r="C17" s="18"/>
      <c r="D17" s="19"/>
      <c r="E17" s="19"/>
      <c r="F17" s="19"/>
      <c r="G17" s="148"/>
      <c r="H17" s="18">
        <f t="shared" si="2"/>
        <v>0</v>
      </c>
      <c r="I17" s="19"/>
      <c r="J17" s="19"/>
      <c r="K17" s="38">
        <f t="shared" si="0"/>
        <v>0</v>
      </c>
      <c r="L17" s="99">
        <f t="shared" si="1"/>
        <v>0</v>
      </c>
    </row>
    <row r="18" spans="1:12" ht="26.25" customHeight="1" x14ac:dyDescent="0.25">
      <c r="A18" s="17"/>
      <c r="B18" s="114"/>
      <c r="C18" s="18"/>
      <c r="D18" s="19"/>
      <c r="E18" s="19"/>
      <c r="F18" s="19"/>
      <c r="G18" s="148"/>
      <c r="H18" s="18"/>
      <c r="I18" s="19"/>
      <c r="J18" s="19"/>
      <c r="K18" s="38">
        <f>H18-I18+J18</f>
        <v>0</v>
      </c>
      <c r="L18" s="99">
        <f>SUM(B18*K18)</f>
        <v>0</v>
      </c>
    </row>
    <row r="19" spans="1:12" ht="26.25" customHeight="1" x14ac:dyDescent="0.25">
      <c r="A19" s="17"/>
      <c r="B19" s="114"/>
      <c r="C19" s="18"/>
      <c r="D19" s="19"/>
      <c r="E19" s="19"/>
      <c r="F19" s="19"/>
      <c r="G19" s="148"/>
      <c r="H19" s="18"/>
      <c r="I19" s="19"/>
      <c r="J19" s="19"/>
      <c r="K19" s="38">
        <f>H19-I19+J19</f>
        <v>0</v>
      </c>
      <c r="L19" s="99">
        <f>SUM(B19*K19)</f>
        <v>0</v>
      </c>
    </row>
    <row r="20" spans="1:12" ht="30" customHeight="1" x14ac:dyDescent="0.25">
      <c r="A20" s="169" t="s">
        <v>163</v>
      </c>
      <c r="B20" s="316"/>
      <c r="C20" s="316"/>
      <c r="D20" s="316"/>
      <c r="E20" s="316"/>
      <c r="F20" s="316"/>
      <c r="G20" s="316"/>
      <c r="H20" s="63"/>
      <c r="I20" s="63" t="s">
        <v>44</v>
      </c>
      <c r="J20" s="64"/>
      <c r="K20" s="55" t="s">
        <v>7</v>
      </c>
      <c r="L20" s="144">
        <f>SUM(L3:L19)</f>
        <v>0</v>
      </c>
    </row>
    <row r="21" spans="1:12" ht="24.95" customHeight="1" x14ac:dyDescent="0.25">
      <c r="A21" s="123" t="s">
        <v>4</v>
      </c>
      <c r="B21" s="323"/>
      <c r="C21" s="323"/>
      <c r="D21" s="323"/>
      <c r="E21" s="323"/>
      <c r="F21" s="323"/>
      <c r="G21" s="323"/>
      <c r="H21"/>
      <c r="K21" s="34" t="s">
        <v>94</v>
      </c>
      <c r="L21" s="32"/>
    </row>
    <row r="22" spans="1:12" ht="24.95" customHeight="1" x14ac:dyDescent="0.25">
      <c r="A22" s="54" t="s">
        <v>6</v>
      </c>
      <c r="B22" s="3"/>
      <c r="C22" s="53"/>
      <c r="D22" s="53"/>
      <c r="E22" s="53"/>
      <c r="F22" s="53"/>
      <c r="G22"/>
      <c r="I22" s="1"/>
      <c r="J22" s="1"/>
      <c r="K22" s="34" t="s">
        <v>70</v>
      </c>
      <c r="L22" s="155"/>
    </row>
    <row r="23" spans="1:12" ht="24.95" customHeight="1" x14ac:dyDescent="0.2">
      <c r="A23" s="11"/>
      <c r="B23" s="319"/>
      <c r="C23" s="319"/>
      <c r="D23" s="319"/>
      <c r="E23" s="319"/>
      <c r="F23" s="319"/>
      <c r="G23" s="319"/>
      <c r="H23" s="11"/>
      <c r="I23" s="1"/>
      <c r="J23" s="1"/>
      <c r="K23" s="34" t="s">
        <v>18</v>
      </c>
      <c r="L23" s="32">
        <f>J20+L20-L21-L22</f>
        <v>0</v>
      </c>
    </row>
    <row r="24" spans="1:12" ht="24.95" customHeight="1" x14ac:dyDescent="0.2">
      <c r="I24" s="321" t="s">
        <v>79</v>
      </c>
      <c r="J24" s="321"/>
      <c r="K24" s="321"/>
      <c r="L24" s="32">
        <f>(L20*0.34)+J20</f>
        <v>0</v>
      </c>
    </row>
    <row r="25" spans="1:12" ht="24.95" customHeight="1" x14ac:dyDescent="0.25">
      <c r="A25" s="138" t="s">
        <v>67</v>
      </c>
      <c r="B25" s="170" t="s">
        <v>101</v>
      </c>
      <c r="C25"/>
      <c r="D25"/>
      <c r="E25"/>
      <c r="F25"/>
      <c r="G25"/>
      <c r="H25"/>
    </row>
    <row r="26" spans="1:12" ht="24.95" customHeight="1" x14ac:dyDescent="0.25">
      <c r="A26" s="122"/>
      <c r="C26"/>
      <c r="D26"/>
      <c r="E26"/>
      <c r="F26"/>
      <c r="G26"/>
      <c r="H26"/>
    </row>
    <row r="27" spans="1:12" ht="24.95" customHeight="1" x14ac:dyDescent="0.25">
      <c r="A27" s="122"/>
      <c r="C27"/>
      <c r="D27"/>
      <c r="E27"/>
      <c r="F27"/>
      <c r="G27"/>
      <c r="H27"/>
    </row>
    <row r="28" spans="1:12" ht="24.95" customHeight="1" x14ac:dyDescent="0.25">
      <c r="A28" s="122"/>
      <c r="C28"/>
      <c r="D28"/>
      <c r="E28"/>
      <c r="F28"/>
      <c r="G28"/>
      <c r="H28"/>
    </row>
    <row r="29" spans="1:12" ht="24.95" customHeight="1" x14ac:dyDescent="0.25">
      <c r="A29" s="122"/>
      <c r="C29"/>
      <c r="D29"/>
      <c r="E29"/>
      <c r="F29"/>
      <c r="G29"/>
      <c r="H29"/>
    </row>
    <row r="30" spans="1:12" ht="24.95" customHeight="1" x14ac:dyDescent="0.25">
      <c r="A30" s="122" t="s">
        <v>102</v>
      </c>
      <c r="B30">
        <f>SUM(B26:B29)</f>
        <v>0</v>
      </c>
    </row>
    <row r="31" spans="1:12" ht="24.95" customHeight="1" x14ac:dyDescent="0.2">
      <c r="A31"/>
      <c r="C31"/>
      <c r="D31"/>
      <c r="E31"/>
      <c r="F31"/>
      <c r="G31"/>
      <c r="H31"/>
    </row>
    <row r="32" spans="1:12" ht="24.95" customHeight="1" x14ac:dyDescent="0.2">
      <c r="A32"/>
      <c r="C32"/>
      <c r="D32"/>
      <c r="E32"/>
      <c r="F32"/>
      <c r="G32"/>
      <c r="H32"/>
    </row>
  </sheetData>
  <mergeCells count="5">
    <mergeCell ref="A1:L1"/>
    <mergeCell ref="B20:G20"/>
    <mergeCell ref="B21:G21"/>
    <mergeCell ref="B23:G23"/>
    <mergeCell ref="I24:K24"/>
  </mergeCells>
  <printOptions horizontalCentered="1" verticalCentered="1"/>
  <pageMargins left="0" right="0" top="0.23" bottom="0.24" header="0.5" footer="0.5"/>
  <pageSetup scale="92" orientation="portrait" r:id="rId1"/>
  <headerFooter alignWithMargins="0"/>
  <drawing r:id="rId2"/>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sheetPr codeName="Sheet59">
    <pageSetUpPr fitToPage="1"/>
  </sheetPr>
  <dimension ref="A1:L30"/>
  <sheetViews>
    <sheetView zoomScale="75" zoomScaleNormal="75" workbookViewId="0">
      <selection sqref="A1:L1"/>
    </sheetView>
  </sheetViews>
  <sheetFormatPr defaultRowHeight="14.25" x14ac:dyDescent="0.2"/>
  <cols>
    <col min="1" max="1" width="23.85546875" style="4" customWidth="1"/>
    <col min="2" max="2" width="8.140625" customWidth="1"/>
    <col min="3" max="8" width="7.28515625" style="1" customWidth="1"/>
    <col min="9" max="9" width="8.42578125" customWidth="1"/>
    <col min="10" max="10" width="8.5703125" bestFit="1" customWidth="1"/>
    <col min="12" max="12" width="14" customWidth="1"/>
  </cols>
  <sheetData>
    <row r="1" spans="1:12" ht="46.5" customHeight="1" x14ac:dyDescent="0.45">
      <c r="A1" s="315" t="s">
        <v>95</v>
      </c>
      <c r="B1" s="315"/>
      <c r="C1" s="315"/>
      <c r="D1" s="315"/>
      <c r="E1" s="315"/>
      <c r="F1" s="315"/>
      <c r="G1" s="315"/>
      <c r="H1" s="315"/>
      <c r="I1" s="315"/>
      <c r="J1" s="315"/>
      <c r="K1" s="315"/>
      <c r="L1" s="315"/>
    </row>
    <row r="2" spans="1:12" ht="47.25" x14ac:dyDescent="0.25">
      <c r="A2" s="13" t="s">
        <v>0</v>
      </c>
      <c r="B2" s="52" t="s">
        <v>1</v>
      </c>
      <c r="C2" s="9" t="s">
        <v>26</v>
      </c>
      <c r="D2" s="19" t="s">
        <v>17</v>
      </c>
      <c r="E2" s="19" t="s">
        <v>17</v>
      </c>
      <c r="F2" s="19" t="s">
        <v>17</v>
      </c>
      <c r="G2" s="148" t="s">
        <v>17</v>
      </c>
      <c r="H2" s="9" t="s">
        <v>27</v>
      </c>
      <c r="I2" s="8" t="s">
        <v>28</v>
      </c>
      <c r="J2" s="8" t="s">
        <v>24</v>
      </c>
      <c r="K2" s="37" t="s">
        <v>13</v>
      </c>
      <c r="L2" s="8" t="s">
        <v>2</v>
      </c>
    </row>
    <row r="3" spans="1:12" s="2" customFormat="1" ht="22.5" customHeight="1" x14ac:dyDescent="0.25">
      <c r="A3" s="17" t="str">
        <f>'2024 Calculator'!D3</f>
        <v>Hometown Hearos Donation</v>
      </c>
      <c r="B3" s="114">
        <f>'2024 Calculator'!E3</f>
        <v>30</v>
      </c>
      <c r="C3" s="18"/>
      <c r="D3" s="19"/>
      <c r="E3" s="19"/>
      <c r="F3" s="19"/>
      <c r="G3" s="148"/>
      <c r="H3" s="18">
        <f>SUM(C3:G3)</f>
        <v>0</v>
      </c>
      <c r="I3" s="19"/>
      <c r="J3" s="19"/>
      <c r="K3" s="38">
        <f t="shared" ref="K3:K17" si="0">H3-I3+J3</f>
        <v>0</v>
      </c>
      <c r="L3" s="99">
        <f t="shared" ref="L3:L17" si="1">SUM(B3*K3)</f>
        <v>0</v>
      </c>
    </row>
    <row r="4" spans="1:12" s="2" customFormat="1" ht="22.5" customHeight="1" x14ac:dyDescent="0.25">
      <c r="A4" s="17" t="str">
        <f>'2024 Calculator'!D4</f>
        <v>Hometown Hearos Donation</v>
      </c>
      <c r="B4" s="114">
        <f>'2024 Calculator'!E4</f>
        <v>5</v>
      </c>
      <c r="C4" s="18"/>
      <c r="D4" s="19"/>
      <c r="E4" s="19"/>
      <c r="F4" s="19"/>
      <c r="G4" s="148"/>
      <c r="H4" s="18">
        <f t="shared" ref="H4:H17" si="2">SUM(C4:G4)</f>
        <v>0</v>
      </c>
      <c r="I4" s="19"/>
      <c r="J4" s="19"/>
      <c r="K4" s="38">
        <f t="shared" si="0"/>
        <v>0</v>
      </c>
      <c r="L4" s="99">
        <f t="shared" si="1"/>
        <v>0</v>
      </c>
    </row>
    <row r="5" spans="1:12" ht="26.25" customHeight="1" x14ac:dyDescent="0.25">
      <c r="A5" s="17" t="str">
        <f>'2024 Calculator'!D5</f>
        <v>3-Pack Combo Box</v>
      </c>
      <c r="B5" s="114">
        <f>'2024 Calculator'!E5</f>
        <v>50</v>
      </c>
      <c r="C5" s="18"/>
      <c r="D5" s="19"/>
      <c r="E5" s="19"/>
      <c r="F5" s="19"/>
      <c r="G5" s="148"/>
      <c r="H5" s="18">
        <f t="shared" si="2"/>
        <v>0</v>
      </c>
      <c r="I5" s="19"/>
      <c r="J5" s="19"/>
      <c r="K5" s="38">
        <f t="shared" si="0"/>
        <v>0</v>
      </c>
      <c r="L5" s="99">
        <f t="shared" si="1"/>
        <v>0</v>
      </c>
    </row>
    <row r="6" spans="1:12" ht="26.25" customHeight="1" x14ac:dyDescent="0.25">
      <c r="A6" s="17" t="str">
        <f>'2024 Calculator'!D6</f>
        <v>White Chocolate Pretzels</v>
      </c>
      <c r="B6" s="114">
        <f>'2024 Calculator'!E6</f>
        <v>35</v>
      </c>
      <c r="C6" s="18"/>
      <c r="D6" s="19"/>
      <c r="E6" s="19"/>
      <c r="F6" s="19"/>
      <c r="G6" s="148"/>
      <c r="H6" s="18">
        <f t="shared" si="2"/>
        <v>0</v>
      </c>
      <c r="I6" s="19"/>
      <c r="J6" s="19"/>
      <c r="K6" s="38">
        <f t="shared" si="0"/>
        <v>0</v>
      </c>
      <c r="L6" s="99">
        <f t="shared" si="1"/>
        <v>0</v>
      </c>
    </row>
    <row r="7" spans="1:12" ht="26.25" customHeight="1" x14ac:dyDescent="0.25">
      <c r="A7" s="17" t="str">
        <f>'2024 Calculator'!D7</f>
        <v>Chocolate Drizzle Toffee</v>
      </c>
      <c r="B7" s="114">
        <f>'2024 Calculator'!E7</f>
        <v>35</v>
      </c>
      <c r="C7" s="18"/>
      <c r="D7" s="19"/>
      <c r="E7" s="19"/>
      <c r="F7" s="19"/>
      <c r="G7" s="148"/>
      <c r="H7" s="18">
        <f t="shared" si="2"/>
        <v>0</v>
      </c>
      <c r="I7" s="19"/>
      <c r="J7" s="19"/>
      <c r="K7" s="38">
        <f t="shared" si="0"/>
        <v>0</v>
      </c>
      <c r="L7" s="99">
        <f t="shared" si="1"/>
        <v>0</v>
      </c>
    </row>
    <row r="8" spans="1:12" ht="26.25" customHeight="1" x14ac:dyDescent="0.25">
      <c r="A8" s="17" t="str">
        <f>'2024 Calculator'!D8</f>
        <v>Micro Kettle</v>
      </c>
      <c r="B8" s="114">
        <f>'2024 Calculator'!E8</f>
        <v>25</v>
      </c>
      <c r="C8" s="18"/>
      <c r="D8" s="19"/>
      <c r="E8" s="19"/>
      <c r="F8" s="19"/>
      <c r="G8" s="148"/>
      <c r="H8" s="18">
        <f t="shared" si="2"/>
        <v>0</v>
      </c>
      <c r="I8" s="19"/>
      <c r="J8" s="19"/>
      <c r="K8" s="38">
        <f t="shared" si="0"/>
        <v>0</v>
      </c>
      <c r="L8" s="99">
        <f t="shared" si="1"/>
        <v>0</v>
      </c>
    </row>
    <row r="9" spans="1:12" ht="26.25" customHeight="1" x14ac:dyDescent="0.25">
      <c r="A9" s="17" t="str">
        <f>'2024 Calculator'!D9</f>
        <v>Micro Butter</v>
      </c>
      <c r="B9" s="114">
        <f>'2024 Calculator'!E9</f>
        <v>25</v>
      </c>
      <c r="C9" s="18"/>
      <c r="D9" s="19"/>
      <c r="E9" s="19"/>
      <c r="F9" s="19"/>
      <c r="G9" s="148"/>
      <c r="H9" s="18">
        <f t="shared" si="2"/>
        <v>0</v>
      </c>
      <c r="I9" s="19"/>
      <c r="J9" s="19"/>
      <c r="K9" s="38">
        <f t="shared" si="0"/>
        <v>0</v>
      </c>
      <c r="L9" s="99">
        <f t="shared" si="1"/>
        <v>0</v>
      </c>
    </row>
    <row r="10" spans="1:12" ht="26.25" customHeight="1" x14ac:dyDescent="0.25">
      <c r="A10" s="17" t="str">
        <f>'2024 Calculator'!D10</f>
        <v>Salted Caramel</v>
      </c>
      <c r="B10" s="114">
        <f>'2024 Calculator'!E10</f>
        <v>25</v>
      </c>
      <c r="C10" s="18"/>
      <c r="D10" s="19"/>
      <c r="E10" s="19"/>
      <c r="F10" s="19"/>
      <c r="G10" s="148"/>
      <c r="H10" s="18">
        <f t="shared" si="2"/>
        <v>0</v>
      </c>
      <c r="I10" s="19"/>
      <c r="J10" s="19"/>
      <c r="K10" s="38">
        <f t="shared" si="0"/>
        <v>0</v>
      </c>
      <c r="L10" s="99">
        <f t="shared" si="1"/>
        <v>0</v>
      </c>
    </row>
    <row r="11" spans="1:12" ht="26.25" customHeight="1" x14ac:dyDescent="0.25">
      <c r="A11" s="17" t="str">
        <f>'2024 Calculator'!D11</f>
        <v>Savory Cheddar</v>
      </c>
      <c r="B11" s="114">
        <f>'2024 Calculator'!E11</f>
        <v>20</v>
      </c>
      <c r="C11" s="18"/>
      <c r="D11" s="19"/>
      <c r="E11" s="19"/>
      <c r="F11" s="19"/>
      <c r="G11" s="148"/>
      <c r="H11" s="18">
        <f t="shared" si="2"/>
        <v>0</v>
      </c>
      <c r="I11" s="19"/>
      <c r="J11" s="19"/>
      <c r="K11" s="38">
        <f t="shared" si="0"/>
        <v>0</v>
      </c>
      <c r="L11" s="99">
        <f t="shared" si="1"/>
        <v>0</v>
      </c>
    </row>
    <row r="12" spans="1:12" ht="26.25" customHeight="1" x14ac:dyDescent="0.25">
      <c r="A12" s="17" t="str">
        <f>'2024 Calculator'!D12</f>
        <v>Popping Corn</v>
      </c>
      <c r="B12" s="114">
        <f>'2024 Calculator'!E12</f>
        <v>17</v>
      </c>
      <c r="C12" s="18"/>
      <c r="D12" s="19"/>
      <c r="E12" s="19"/>
      <c r="F12" s="19"/>
      <c r="G12" s="148"/>
      <c r="H12" s="18">
        <f t="shared" si="2"/>
        <v>0</v>
      </c>
      <c r="I12" s="19"/>
      <c r="J12" s="19"/>
      <c r="K12" s="38">
        <f t="shared" si="0"/>
        <v>0</v>
      </c>
      <c r="L12" s="99">
        <f t="shared" si="1"/>
        <v>0</v>
      </c>
    </row>
    <row r="13" spans="1:12" ht="26.25" customHeight="1" x14ac:dyDescent="0.25">
      <c r="A13" s="17" t="str">
        <f>'2024 Calculator'!D13</f>
        <v>Caramel Corn</v>
      </c>
      <c r="B13" s="114">
        <f>'2024 Calculator'!E13</f>
        <v>12</v>
      </c>
      <c r="C13" s="18"/>
      <c r="D13" s="19"/>
      <c r="E13" s="19"/>
      <c r="F13" s="19"/>
      <c r="G13" s="148"/>
      <c r="H13" s="18">
        <f t="shared" si="2"/>
        <v>0</v>
      </c>
      <c r="I13" s="19"/>
      <c r="J13" s="19"/>
      <c r="K13" s="38">
        <f t="shared" si="0"/>
        <v>0</v>
      </c>
      <c r="L13" s="99">
        <f t="shared" si="1"/>
        <v>0</v>
      </c>
    </row>
    <row r="14" spans="1:12" ht="26.25" customHeight="1" x14ac:dyDescent="0.25">
      <c r="A14" s="112" t="str">
        <f>'2024 Calculator'!D14</f>
        <v>Salted Caramel Ceddar Mix</v>
      </c>
      <c r="B14" s="114">
        <f>'2024 Calculator'!E14</f>
        <v>17</v>
      </c>
      <c r="C14" s="18"/>
      <c r="D14" s="19"/>
      <c r="E14" s="19"/>
      <c r="F14" s="19"/>
      <c r="G14" s="148"/>
      <c r="H14" s="18">
        <f t="shared" si="2"/>
        <v>0</v>
      </c>
      <c r="I14" s="19"/>
      <c r="J14" s="19"/>
      <c r="K14" s="38">
        <f t="shared" si="0"/>
        <v>0</v>
      </c>
      <c r="L14" s="99">
        <f t="shared" si="1"/>
        <v>0</v>
      </c>
    </row>
    <row r="15" spans="1:12" ht="26.25" customHeight="1" x14ac:dyDescent="0.25">
      <c r="A15" s="17"/>
      <c r="B15" s="114"/>
      <c r="C15" s="18"/>
      <c r="D15" s="19"/>
      <c r="E15" s="19"/>
      <c r="F15" s="19"/>
      <c r="G15" s="148"/>
      <c r="H15" s="18">
        <f t="shared" si="2"/>
        <v>0</v>
      </c>
      <c r="I15" s="19"/>
      <c r="J15" s="19"/>
      <c r="K15" s="38">
        <f t="shared" si="0"/>
        <v>0</v>
      </c>
      <c r="L15" s="99">
        <f t="shared" si="1"/>
        <v>0</v>
      </c>
    </row>
    <row r="16" spans="1:12" ht="26.25" customHeight="1" x14ac:dyDescent="0.25">
      <c r="A16" s="17"/>
      <c r="B16" s="114"/>
      <c r="C16" s="18"/>
      <c r="D16" s="19"/>
      <c r="E16" s="19"/>
      <c r="F16" s="19"/>
      <c r="G16" s="148"/>
      <c r="H16" s="18">
        <f t="shared" si="2"/>
        <v>0</v>
      </c>
      <c r="I16" s="19"/>
      <c r="J16" s="19"/>
      <c r="K16" s="38">
        <f t="shared" si="0"/>
        <v>0</v>
      </c>
      <c r="L16" s="99">
        <f t="shared" si="1"/>
        <v>0</v>
      </c>
    </row>
    <row r="17" spans="1:12" ht="26.25" customHeight="1" x14ac:dyDescent="0.25">
      <c r="A17" s="17"/>
      <c r="B17" s="114"/>
      <c r="C17" s="18"/>
      <c r="D17" s="19"/>
      <c r="E17" s="19"/>
      <c r="F17" s="19"/>
      <c r="G17" s="148"/>
      <c r="H17" s="18">
        <f t="shared" si="2"/>
        <v>0</v>
      </c>
      <c r="I17" s="19"/>
      <c r="J17" s="19"/>
      <c r="K17" s="38">
        <f t="shared" si="0"/>
        <v>0</v>
      </c>
      <c r="L17" s="99">
        <f t="shared" si="1"/>
        <v>0</v>
      </c>
    </row>
    <row r="18" spans="1:12" ht="26.25" customHeight="1" x14ac:dyDescent="0.25">
      <c r="A18" s="17"/>
      <c r="B18" s="114"/>
      <c r="C18" s="18"/>
      <c r="D18" s="19"/>
      <c r="E18" s="19"/>
      <c r="F18" s="19"/>
      <c r="G18" s="148"/>
      <c r="H18" s="18"/>
      <c r="I18" s="19"/>
      <c r="J18" s="19"/>
      <c r="K18" s="38">
        <f>H18-I18+J18</f>
        <v>0</v>
      </c>
      <c r="L18" s="99">
        <f>SUM(B18*K18)</f>
        <v>0</v>
      </c>
    </row>
    <row r="19" spans="1:12" ht="26.25" customHeight="1" x14ac:dyDescent="0.25">
      <c r="A19" s="17"/>
      <c r="B19" s="114"/>
      <c r="C19" s="18"/>
      <c r="D19" s="19"/>
      <c r="E19" s="19"/>
      <c r="F19" s="19"/>
      <c r="G19" s="148"/>
      <c r="H19" s="18"/>
      <c r="I19" s="19"/>
      <c r="J19" s="19"/>
      <c r="K19" s="38">
        <f>H19-I19+J19</f>
        <v>0</v>
      </c>
      <c r="L19" s="99">
        <f>SUM(B19*K19)</f>
        <v>0</v>
      </c>
    </row>
    <row r="20" spans="1:12" ht="30" customHeight="1" x14ac:dyDescent="0.25">
      <c r="A20" s="169" t="s">
        <v>163</v>
      </c>
      <c r="B20" s="316"/>
      <c r="C20" s="316"/>
      <c r="D20" s="316"/>
      <c r="E20" s="316"/>
      <c r="F20" s="316"/>
      <c r="G20" s="316"/>
      <c r="H20" s="63"/>
      <c r="I20" s="63" t="s">
        <v>44</v>
      </c>
      <c r="J20" s="64"/>
      <c r="K20" s="55" t="s">
        <v>7</v>
      </c>
      <c r="L20" s="144">
        <f>SUM(L3:L19)</f>
        <v>0</v>
      </c>
    </row>
    <row r="21" spans="1:12" ht="24.95" customHeight="1" x14ac:dyDescent="0.25">
      <c r="A21" s="123" t="s">
        <v>4</v>
      </c>
      <c r="B21" s="323"/>
      <c r="C21" s="323"/>
      <c r="D21" s="323"/>
      <c r="E21" s="323"/>
      <c r="F21" s="323"/>
      <c r="G21" s="323"/>
      <c r="H21"/>
      <c r="K21" s="34" t="s">
        <v>94</v>
      </c>
      <c r="L21" s="32"/>
    </row>
    <row r="22" spans="1:12" ht="24.95" customHeight="1" x14ac:dyDescent="0.25">
      <c r="A22" s="54" t="s">
        <v>6</v>
      </c>
      <c r="B22" s="3"/>
      <c r="C22" s="53"/>
      <c r="D22" s="53"/>
      <c r="E22" s="53"/>
      <c r="F22" s="53"/>
      <c r="G22"/>
      <c r="I22" s="1"/>
      <c r="J22" s="1"/>
      <c r="K22" s="34" t="s">
        <v>70</v>
      </c>
      <c r="L22" s="155"/>
    </row>
    <row r="23" spans="1:12" ht="24.95" customHeight="1" x14ac:dyDescent="0.2">
      <c r="A23" s="11"/>
      <c r="B23" s="319"/>
      <c r="C23" s="319"/>
      <c r="D23" s="319"/>
      <c r="E23" s="319"/>
      <c r="F23" s="319"/>
      <c r="G23" s="319"/>
      <c r="H23" s="11"/>
      <c r="I23" s="1"/>
      <c r="J23" s="1"/>
      <c r="K23" s="34" t="s">
        <v>18</v>
      </c>
      <c r="L23" s="32">
        <f>J20+L20-L21-L22</f>
        <v>0</v>
      </c>
    </row>
    <row r="24" spans="1:12" ht="24.95" customHeight="1" x14ac:dyDescent="0.2">
      <c r="I24" s="321" t="s">
        <v>79</v>
      </c>
      <c r="J24" s="321"/>
      <c r="K24" s="321"/>
      <c r="L24" s="32">
        <f>(L20*0.34)+J20</f>
        <v>0</v>
      </c>
    </row>
    <row r="25" spans="1:12" ht="24.95" customHeight="1" x14ac:dyDescent="0.25">
      <c r="A25" s="138" t="s">
        <v>67</v>
      </c>
      <c r="B25" s="170" t="s">
        <v>101</v>
      </c>
      <c r="C25"/>
      <c r="D25"/>
      <c r="E25"/>
      <c r="F25"/>
      <c r="G25"/>
      <c r="H25"/>
    </row>
    <row r="26" spans="1:12" ht="24.95" customHeight="1" x14ac:dyDescent="0.25">
      <c r="A26" s="122"/>
      <c r="C26"/>
      <c r="D26"/>
      <c r="E26"/>
      <c r="F26"/>
      <c r="G26"/>
      <c r="H26"/>
    </row>
    <row r="27" spans="1:12" ht="24.95" customHeight="1" x14ac:dyDescent="0.25">
      <c r="A27" s="122"/>
      <c r="C27"/>
      <c r="D27"/>
      <c r="E27"/>
      <c r="F27"/>
      <c r="G27"/>
      <c r="H27"/>
    </row>
    <row r="28" spans="1:12" ht="24.95" customHeight="1" x14ac:dyDescent="0.25">
      <c r="A28" s="122"/>
      <c r="C28"/>
      <c r="D28"/>
      <c r="E28"/>
      <c r="F28"/>
      <c r="G28"/>
      <c r="H28"/>
    </row>
    <row r="29" spans="1:12" ht="24.95" customHeight="1" x14ac:dyDescent="0.25">
      <c r="A29" s="122"/>
      <c r="C29"/>
      <c r="D29"/>
      <c r="E29"/>
      <c r="F29"/>
      <c r="G29"/>
      <c r="H29"/>
    </row>
    <row r="30" spans="1:12" ht="24.95" customHeight="1" x14ac:dyDescent="0.25">
      <c r="A30" s="122" t="s">
        <v>102</v>
      </c>
      <c r="B30">
        <f>SUM(B26:B29)</f>
        <v>0</v>
      </c>
    </row>
  </sheetData>
  <mergeCells count="5">
    <mergeCell ref="A1:L1"/>
    <mergeCell ref="B20:G20"/>
    <mergeCell ref="B21:G21"/>
    <mergeCell ref="B23:G23"/>
    <mergeCell ref="I24:K24"/>
  </mergeCells>
  <printOptions horizontalCentered="1" verticalCentered="1"/>
  <pageMargins left="0" right="0" top="0.23" bottom="0.24" header="0.5" footer="0.5"/>
  <pageSetup scale="92" orientation="portrait" r:id="rId1"/>
  <headerFooter alignWithMargins="0"/>
  <drawing r:id="rId2"/>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sheetPr codeName="Sheet60">
    <pageSetUpPr fitToPage="1"/>
  </sheetPr>
  <dimension ref="A1:L31"/>
  <sheetViews>
    <sheetView zoomScale="75" zoomScaleNormal="75" workbookViewId="0">
      <selection sqref="A1:L1"/>
    </sheetView>
  </sheetViews>
  <sheetFormatPr defaultRowHeight="14.25" x14ac:dyDescent="0.2"/>
  <cols>
    <col min="1" max="1" width="23.85546875" style="4" customWidth="1"/>
    <col min="2" max="2" width="8.140625" customWidth="1"/>
    <col min="3" max="8" width="7.28515625" style="1" customWidth="1"/>
    <col min="9" max="9" width="8.42578125" customWidth="1"/>
    <col min="10" max="10" width="9.5703125" bestFit="1" customWidth="1"/>
    <col min="12" max="12" width="14" customWidth="1"/>
  </cols>
  <sheetData>
    <row r="1" spans="1:12" ht="46.5" customHeight="1" x14ac:dyDescent="0.45">
      <c r="A1" s="315" t="s">
        <v>95</v>
      </c>
      <c r="B1" s="315"/>
      <c r="C1" s="315"/>
      <c r="D1" s="315"/>
      <c r="E1" s="315"/>
      <c r="F1" s="315"/>
      <c r="G1" s="315"/>
      <c r="H1" s="315"/>
      <c r="I1" s="315"/>
      <c r="J1" s="315"/>
      <c r="K1" s="315"/>
      <c r="L1" s="315"/>
    </row>
    <row r="2" spans="1:12" ht="47.25" x14ac:dyDescent="0.25">
      <c r="A2" s="13" t="s">
        <v>0</v>
      </c>
      <c r="B2" s="52" t="s">
        <v>1</v>
      </c>
      <c r="C2" s="9" t="s">
        <v>26</v>
      </c>
      <c r="D2" s="19" t="s">
        <v>17</v>
      </c>
      <c r="E2" s="19" t="s">
        <v>17</v>
      </c>
      <c r="F2" s="19" t="s">
        <v>17</v>
      </c>
      <c r="G2" s="148" t="s">
        <v>17</v>
      </c>
      <c r="H2" s="9" t="s">
        <v>27</v>
      </c>
      <c r="I2" s="8" t="s">
        <v>28</v>
      </c>
      <c r="J2" s="8" t="s">
        <v>24</v>
      </c>
      <c r="K2" s="37" t="s">
        <v>13</v>
      </c>
      <c r="L2" s="8" t="s">
        <v>2</v>
      </c>
    </row>
    <row r="3" spans="1:12" s="2" customFormat="1" ht="22.5" customHeight="1" x14ac:dyDescent="0.25">
      <c r="A3" s="17" t="str">
        <f>'2024 Calculator'!D3</f>
        <v>Hometown Hearos Donation</v>
      </c>
      <c r="B3" s="114">
        <f>'2024 Calculator'!E3</f>
        <v>30</v>
      </c>
      <c r="C3" s="18"/>
      <c r="D3" s="19"/>
      <c r="E3" s="19"/>
      <c r="F3" s="19"/>
      <c r="G3" s="148"/>
      <c r="H3" s="18">
        <f>SUM(C3:G3)</f>
        <v>0</v>
      </c>
      <c r="I3" s="19"/>
      <c r="J3" s="19"/>
      <c r="K3" s="38">
        <f t="shared" ref="K3:K17" si="0">H3-I3+J3</f>
        <v>0</v>
      </c>
      <c r="L3" s="99">
        <f t="shared" ref="L3:L17" si="1">SUM(B3*K3)</f>
        <v>0</v>
      </c>
    </row>
    <row r="4" spans="1:12" s="2" customFormat="1" ht="22.5" customHeight="1" x14ac:dyDescent="0.25">
      <c r="A4" s="17" t="str">
        <f>'2024 Calculator'!D4</f>
        <v>Hometown Hearos Donation</v>
      </c>
      <c r="B4" s="114">
        <f>'2024 Calculator'!E4</f>
        <v>5</v>
      </c>
      <c r="C4" s="18"/>
      <c r="D4" s="19"/>
      <c r="E4" s="19"/>
      <c r="F4" s="19"/>
      <c r="G4" s="148"/>
      <c r="H4" s="18">
        <f t="shared" ref="H4:H17" si="2">SUM(C4:G4)</f>
        <v>0</v>
      </c>
      <c r="I4" s="19"/>
      <c r="J4" s="19"/>
      <c r="K4" s="38">
        <f t="shared" si="0"/>
        <v>0</v>
      </c>
      <c r="L4" s="99">
        <f t="shared" si="1"/>
        <v>0</v>
      </c>
    </row>
    <row r="5" spans="1:12" ht="26.25" customHeight="1" x14ac:dyDescent="0.25">
      <c r="A5" s="17" t="str">
        <f>'2024 Calculator'!D5</f>
        <v>3-Pack Combo Box</v>
      </c>
      <c r="B5" s="114">
        <f>'2024 Calculator'!E5</f>
        <v>50</v>
      </c>
      <c r="C5" s="18"/>
      <c r="D5" s="19"/>
      <c r="E5" s="19"/>
      <c r="F5" s="19"/>
      <c r="G5" s="148"/>
      <c r="H5" s="18">
        <f t="shared" si="2"/>
        <v>0</v>
      </c>
      <c r="I5" s="19"/>
      <c r="J5" s="19"/>
      <c r="K5" s="38">
        <f t="shared" si="0"/>
        <v>0</v>
      </c>
      <c r="L5" s="99">
        <f t="shared" si="1"/>
        <v>0</v>
      </c>
    </row>
    <row r="6" spans="1:12" ht="26.25" customHeight="1" x14ac:dyDescent="0.25">
      <c r="A6" s="17" t="str">
        <f>'2024 Calculator'!D6</f>
        <v>White Chocolate Pretzels</v>
      </c>
      <c r="B6" s="114">
        <f>'2024 Calculator'!E6</f>
        <v>35</v>
      </c>
      <c r="C6" s="18"/>
      <c r="D6" s="19"/>
      <c r="E6" s="19"/>
      <c r="F6" s="19"/>
      <c r="G6" s="148"/>
      <c r="H6" s="18">
        <f t="shared" si="2"/>
        <v>0</v>
      </c>
      <c r="I6" s="19"/>
      <c r="J6" s="19"/>
      <c r="K6" s="38">
        <f t="shared" si="0"/>
        <v>0</v>
      </c>
      <c r="L6" s="99">
        <f t="shared" si="1"/>
        <v>0</v>
      </c>
    </row>
    <row r="7" spans="1:12" ht="26.25" customHeight="1" x14ac:dyDescent="0.25">
      <c r="A7" s="17" t="str">
        <f>'2024 Calculator'!D7</f>
        <v>Chocolate Drizzle Toffee</v>
      </c>
      <c r="B7" s="114">
        <f>'2024 Calculator'!E7</f>
        <v>35</v>
      </c>
      <c r="C7" s="18"/>
      <c r="D7" s="19"/>
      <c r="E7" s="19"/>
      <c r="F7" s="19"/>
      <c r="G7" s="148"/>
      <c r="H7" s="18">
        <f t="shared" si="2"/>
        <v>0</v>
      </c>
      <c r="I7" s="19"/>
      <c r="J7" s="19"/>
      <c r="K7" s="38">
        <f t="shared" si="0"/>
        <v>0</v>
      </c>
      <c r="L7" s="99">
        <f t="shared" si="1"/>
        <v>0</v>
      </c>
    </row>
    <row r="8" spans="1:12" ht="26.25" customHeight="1" x14ac:dyDescent="0.25">
      <c r="A8" s="17" t="str">
        <f>'2024 Calculator'!D8</f>
        <v>Micro Kettle</v>
      </c>
      <c r="B8" s="114">
        <f>'2024 Calculator'!E8</f>
        <v>25</v>
      </c>
      <c r="C8" s="18"/>
      <c r="D8" s="19"/>
      <c r="E8" s="19"/>
      <c r="F8" s="19"/>
      <c r="G8" s="148"/>
      <c r="H8" s="18">
        <f t="shared" si="2"/>
        <v>0</v>
      </c>
      <c r="I8" s="19"/>
      <c r="J8" s="19"/>
      <c r="K8" s="38">
        <f t="shared" si="0"/>
        <v>0</v>
      </c>
      <c r="L8" s="99">
        <f t="shared" si="1"/>
        <v>0</v>
      </c>
    </row>
    <row r="9" spans="1:12" ht="26.25" customHeight="1" x14ac:dyDescent="0.25">
      <c r="A9" s="17" t="str">
        <f>'2024 Calculator'!D9</f>
        <v>Micro Butter</v>
      </c>
      <c r="B9" s="114">
        <f>'2024 Calculator'!E9</f>
        <v>25</v>
      </c>
      <c r="C9" s="18"/>
      <c r="D9" s="19"/>
      <c r="E9" s="19"/>
      <c r="F9" s="19"/>
      <c r="G9" s="148"/>
      <c r="H9" s="18">
        <f t="shared" si="2"/>
        <v>0</v>
      </c>
      <c r="I9" s="19"/>
      <c r="J9" s="19"/>
      <c r="K9" s="38">
        <f t="shared" si="0"/>
        <v>0</v>
      </c>
      <c r="L9" s="99">
        <f t="shared" si="1"/>
        <v>0</v>
      </c>
    </row>
    <row r="10" spans="1:12" ht="26.25" customHeight="1" x14ac:dyDescent="0.25">
      <c r="A10" s="17" t="str">
        <f>'2024 Calculator'!D10</f>
        <v>Salted Caramel</v>
      </c>
      <c r="B10" s="114">
        <f>'2024 Calculator'!E10</f>
        <v>25</v>
      </c>
      <c r="C10" s="18"/>
      <c r="D10" s="19"/>
      <c r="E10" s="19"/>
      <c r="F10" s="19"/>
      <c r="G10" s="148"/>
      <c r="H10" s="18">
        <f t="shared" si="2"/>
        <v>0</v>
      </c>
      <c r="I10" s="19"/>
      <c r="J10" s="19"/>
      <c r="K10" s="38">
        <f t="shared" si="0"/>
        <v>0</v>
      </c>
      <c r="L10" s="99">
        <f t="shared" si="1"/>
        <v>0</v>
      </c>
    </row>
    <row r="11" spans="1:12" ht="26.25" customHeight="1" x14ac:dyDescent="0.25">
      <c r="A11" s="17" t="str">
        <f>'2024 Calculator'!D11</f>
        <v>Savory Cheddar</v>
      </c>
      <c r="B11" s="114">
        <f>'2024 Calculator'!E11</f>
        <v>20</v>
      </c>
      <c r="C11" s="18"/>
      <c r="D11" s="19"/>
      <c r="E11" s="19"/>
      <c r="F11" s="19"/>
      <c r="G11" s="148"/>
      <c r="H11" s="18">
        <f t="shared" si="2"/>
        <v>0</v>
      </c>
      <c r="I11" s="19"/>
      <c r="J11" s="19"/>
      <c r="K11" s="38">
        <f t="shared" si="0"/>
        <v>0</v>
      </c>
      <c r="L11" s="99">
        <f t="shared" si="1"/>
        <v>0</v>
      </c>
    </row>
    <row r="12" spans="1:12" ht="26.25" customHeight="1" x14ac:dyDescent="0.25">
      <c r="A12" s="17" t="str">
        <f>'2024 Calculator'!D12</f>
        <v>Popping Corn</v>
      </c>
      <c r="B12" s="114">
        <f>'2024 Calculator'!E12</f>
        <v>17</v>
      </c>
      <c r="C12" s="18"/>
      <c r="D12" s="19"/>
      <c r="E12" s="19"/>
      <c r="F12" s="19"/>
      <c r="G12" s="148"/>
      <c r="H12" s="18">
        <f t="shared" si="2"/>
        <v>0</v>
      </c>
      <c r="I12" s="19"/>
      <c r="J12" s="19"/>
      <c r="K12" s="38">
        <f t="shared" si="0"/>
        <v>0</v>
      </c>
      <c r="L12" s="99">
        <f t="shared" si="1"/>
        <v>0</v>
      </c>
    </row>
    <row r="13" spans="1:12" ht="26.25" customHeight="1" x14ac:dyDescent="0.25">
      <c r="A13" s="17" t="str">
        <f>'2024 Calculator'!D13</f>
        <v>Caramel Corn</v>
      </c>
      <c r="B13" s="114">
        <f>'2024 Calculator'!E13</f>
        <v>12</v>
      </c>
      <c r="C13" s="18"/>
      <c r="D13" s="19"/>
      <c r="E13" s="19"/>
      <c r="F13" s="19"/>
      <c r="G13" s="148"/>
      <c r="H13" s="18">
        <f t="shared" si="2"/>
        <v>0</v>
      </c>
      <c r="I13" s="19"/>
      <c r="J13" s="19"/>
      <c r="K13" s="38">
        <f t="shared" si="0"/>
        <v>0</v>
      </c>
      <c r="L13" s="99">
        <f t="shared" si="1"/>
        <v>0</v>
      </c>
    </row>
    <row r="14" spans="1:12" ht="26.25" customHeight="1" x14ac:dyDescent="0.25">
      <c r="A14" s="112" t="str">
        <f>'2024 Calculator'!D14</f>
        <v>Salted Caramel Ceddar Mix</v>
      </c>
      <c r="B14" s="114">
        <f>'2024 Calculator'!E14</f>
        <v>17</v>
      </c>
      <c r="C14" s="18"/>
      <c r="D14" s="19"/>
      <c r="E14" s="19"/>
      <c r="F14" s="19"/>
      <c r="G14" s="148"/>
      <c r="H14" s="18">
        <f t="shared" si="2"/>
        <v>0</v>
      </c>
      <c r="I14" s="19"/>
      <c r="J14" s="19"/>
      <c r="K14" s="38">
        <f t="shared" si="0"/>
        <v>0</v>
      </c>
      <c r="L14" s="99">
        <f t="shared" si="1"/>
        <v>0</v>
      </c>
    </row>
    <row r="15" spans="1:12" ht="26.25" customHeight="1" x14ac:dyDescent="0.25">
      <c r="A15" s="17"/>
      <c r="B15" s="114"/>
      <c r="C15" s="18"/>
      <c r="D15" s="19"/>
      <c r="E15" s="19"/>
      <c r="F15" s="19"/>
      <c r="G15" s="148"/>
      <c r="H15" s="18">
        <f t="shared" si="2"/>
        <v>0</v>
      </c>
      <c r="I15" s="19"/>
      <c r="J15" s="19"/>
      <c r="K15" s="38">
        <f t="shared" si="0"/>
        <v>0</v>
      </c>
      <c r="L15" s="99">
        <f t="shared" si="1"/>
        <v>0</v>
      </c>
    </row>
    <row r="16" spans="1:12" ht="26.25" customHeight="1" x14ac:dyDescent="0.25">
      <c r="A16" s="17"/>
      <c r="B16" s="114"/>
      <c r="C16" s="18"/>
      <c r="D16" s="19"/>
      <c r="E16" s="19"/>
      <c r="F16" s="19"/>
      <c r="G16" s="148"/>
      <c r="H16" s="18">
        <f t="shared" si="2"/>
        <v>0</v>
      </c>
      <c r="I16" s="19"/>
      <c r="J16" s="19"/>
      <c r="K16" s="38">
        <f t="shared" si="0"/>
        <v>0</v>
      </c>
      <c r="L16" s="99">
        <f t="shared" si="1"/>
        <v>0</v>
      </c>
    </row>
    <row r="17" spans="1:12" ht="26.25" customHeight="1" x14ac:dyDescent="0.25">
      <c r="A17" s="17"/>
      <c r="B17" s="114"/>
      <c r="C17" s="18"/>
      <c r="D17" s="19"/>
      <c r="E17" s="19"/>
      <c r="F17" s="19"/>
      <c r="G17" s="148"/>
      <c r="H17" s="18">
        <f t="shared" si="2"/>
        <v>0</v>
      </c>
      <c r="I17" s="19"/>
      <c r="J17" s="19"/>
      <c r="K17" s="38">
        <f t="shared" si="0"/>
        <v>0</v>
      </c>
      <c r="L17" s="99">
        <f t="shared" si="1"/>
        <v>0</v>
      </c>
    </row>
    <row r="18" spans="1:12" ht="26.25" customHeight="1" x14ac:dyDescent="0.25">
      <c r="A18" s="17"/>
      <c r="B18" s="114"/>
      <c r="C18" s="18"/>
      <c r="D18" s="19"/>
      <c r="E18" s="19"/>
      <c r="F18" s="19"/>
      <c r="G18" s="148"/>
      <c r="H18" s="18"/>
      <c r="I18" s="19"/>
      <c r="J18" s="19"/>
      <c r="K18" s="38">
        <f>H18-I18+J18</f>
        <v>0</v>
      </c>
      <c r="L18" s="99">
        <f>SUM(B18*K18)</f>
        <v>0</v>
      </c>
    </row>
    <row r="19" spans="1:12" ht="26.25" customHeight="1" x14ac:dyDescent="0.25">
      <c r="A19" s="17"/>
      <c r="B19" s="114"/>
      <c r="C19" s="18"/>
      <c r="D19" s="19"/>
      <c r="E19" s="19"/>
      <c r="F19" s="19"/>
      <c r="G19" s="148"/>
      <c r="H19" s="18"/>
      <c r="I19" s="19"/>
      <c r="J19" s="19"/>
      <c r="K19" s="38">
        <f>H19-I19+J19</f>
        <v>0</v>
      </c>
      <c r="L19" s="99">
        <f>SUM(B19*K19)</f>
        <v>0</v>
      </c>
    </row>
    <row r="20" spans="1:12" ht="30" customHeight="1" x14ac:dyDescent="0.25">
      <c r="A20" s="169" t="s">
        <v>163</v>
      </c>
      <c r="B20" s="316"/>
      <c r="C20" s="316"/>
      <c r="D20" s="316"/>
      <c r="E20" s="316"/>
      <c r="F20" s="316"/>
      <c r="G20" s="316"/>
      <c r="H20" s="63"/>
      <c r="I20" s="63" t="s">
        <v>44</v>
      </c>
      <c r="J20" s="64"/>
      <c r="K20" s="55" t="s">
        <v>7</v>
      </c>
      <c r="L20" s="144">
        <f>SUM(L3:L19)</f>
        <v>0</v>
      </c>
    </row>
    <row r="21" spans="1:12" ht="24.95" customHeight="1" x14ac:dyDescent="0.25">
      <c r="A21" s="123" t="s">
        <v>4</v>
      </c>
      <c r="B21" s="323"/>
      <c r="C21" s="323"/>
      <c r="D21" s="323"/>
      <c r="E21" s="323"/>
      <c r="F21" s="323"/>
      <c r="G21" s="323"/>
      <c r="H21"/>
      <c r="K21" s="34" t="s">
        <v>94</v>
      </c>
      <c r="L21" s="32"/>
    </row>
    <row r="22" spans="1:12" ht="24.95" customHeight="1" x14ac:dyDescent="0.25">
      <c r="A22" s="54" t="s">
        <v>6</v>
      </c>
      <c r="B22" s="3"/>
      <c r="C22" s="53"/>
      <c r="D22" s="53"/>
      <c r="E22" s="53"/>
      <c r="F22" s="53"/>
      <c r="G22"/>
      <c r="I22" s="1"/>
      <c r="J22" s="1"/>
      <c r="K22" s="34" t="s">
        <v>70</v>
      </c>
      <c r="L22" s="155"/>
    </row>
    <row r="23" spans="1:12" ht="24.95" customHeight="1" x14ac:dyDescent="0.2">
      <c r="A23" s="11"/>
      <c r="B23" s="319"/>
      <c r="C23" s="319"/>
      <c r="D23" s="319"/>
      <c r="E23" s="319"/>
      <c r="F23" s="319"/>
      <c r="G23" s="319"/>
      <c r="H23" s="11"/>
      <c r="I23" s="1"/>
      <c r="J23" s="1"/>
      <c r="K23" s="34" t="s">
        <v>18</v>
      </c>
      <c r="L23" s="32">
        <f>J20+L20-L21-L22</f>
        <v>0</v>
      </c>
    </row>
    <row r="24" spans="1:12" ht="24.95" customHeight="1" x14ac:dyDescent="0.2">
      <c r="I24" s="321" t="s">
        <v>79</v>
      </c>
      <c r="J24" s="321"/>
      <c r="K24" s="321"/>
      <c r="L24" s="32">
        <f>(L20*0.34)+J20</f>
        <v>0</v>
      </c>
    </row>
    <row r="25" spans="1:12" ht="24.95" customHeight="1" x14ac:dyDescent="0.25">
      <c r="A25" s="138" t="s">
        <v>67</v>
      </c>
      <c r="B25" s="170" t="s">
        <v>101</v>
      </c>
      <c r="C25"/>
      <c r="D25"/>
      <c r="E25"/>
      <c r="F25"/>
      <c r="G25"/>
      <c r="H25"/>
    </row>
    <row r="26" spans="1:12" ht="24.95" customHeight="1" x14ac:dyDescent="0.25">
      <c r="A26" s="122"/>
      <c r="C26"/>
      <c r="D26"/>
      <c r="E26"/>
      <c r="F26"/>
      <c r="G26"/>
      <c r="H26"/>
    </row>
    <row r="27" spans="1:12" ht="24.95" customHeight="1" x14ac:dyDescent="0.25">
      <c r="A27" s="122"/>
      <c r="C27"/>
      <c r="D27"/>
      <c r="E27"/>
      <c r="F27"/>
      <c r="G27"/>
      <c r="H27"/>
    </row>
    <row r="28" spans="1:12" ht="24.95" customHeight="1" x14ac:dyDescent="0.25">
      <c r="A28" s="122"/>
      <c r="C28"/>
      <c r="D28"/>
      <c r="E28"/>
      <c r="F28"/>
      <c r="G28"/>
      <c r="H28"/>
    </row>
    <row r="29" spans="1:12" ht="24.95" customHeight="1" x14ac:dyDescent="0.25">
      <c r="A29" s="122"/>
      <c r="C29"/>
      <c r="D29"/>
      <c r="E29"/>
      <c r="F29"/>
      <c r="G29"/>
      <c r="H29"/>
    </row>
    <row r="30" spans="1:12" ht="24.95" customHeight="1" x14ac:dyDescent="0.25">
      <c r="A30" s="122" t="s">
        <v>102</v>
      </c>
      <c r="B30">
        <f>SUM(B26:B29)</f>
        <v>0</v>
      </c>
    </row>
    <row r="31" spans="1:12" ht="24.95" customHeight="1" x14ac:dyDescent="0.2"/>
  </sheetData>
  <mergeCells count="5">
    <mergeCell ref="A1:L1"/>
    <mergeCell ref="B20:G20"/>
    <mergeCell ref="B21:G21"/>
    <mergeCell ref="B23:G23"/>
    <mergeCell ref="I24:K24"/>
  </mergeCells>
  <printOptions horizontalCentered="1" verticalCentered="1"/>
  <pageMargins left="0" right="0" top="0.23" bottom="0.24" header="0.5" footer="0.5"/>
  <pageSetup scale="92" orientation="portrait" r:id="rId1"/>
  <headerFooter alignWithMargins="0"/>
  <drawing r:id="rId2"/>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sheetPr codeName="Sheet61">
    <pageSetUpPr fitToPage="1"/>
  </sheetPr>
  <dimension ref="A1:L31"/>
  <sheetViews>
    <sheetView zoomScale="75" zoomScaleNormal="75" workbookViewId="0">
      <selection sqref="A1:L1"/>
    </sheetView>
  </sheetViews>
  <sheetFormatPr defaultRowHeight="14.25" x14ac:dyDescent="0.2"/>
  <cols>
    <col min="1" max="1" width="23.85546875" style="4" customWidth="1"/>
    <col min="2" max="2" width="8.140625" customWidth="1"/>
    <col min="3" max="8" width="7.28515625" style="1" customWidth="1"/>
    <col min="9" max="9" width="8.42578125" customWidth="1"/>
    <col min="10" max="10" width="8.28515625" bestFit="1" customWidth="1"/>
    <col min="12" max="12" width="14" customWidth="1"/>
  </cols>
  <sheetData>
    <row r="1" spans="1:12" ht="46.5" customHeight="1" x14ac:dyDescent="0.45">
      <c r="A1" s="315" t="s">
        <v>95</v>
      </c>
      <c r="B1" s="315"/>
      <c r="C1" s="315"/>
      <c r="D1" s="315"/>
      <c r="E1" s="315"/>
      <c r="F1" s="315"/>
      <c r="G1" s="315"/>
      <c r="H1" s="315"/>
      <c r="I1" s="315"/>
      <c r="J1" s="315"/>
      <c r="K1" s="315"/>
      <c r="L1" s="315"/>
    </row>
    <row r="2" spans="1:12" ht="47.25" x14ac:dyDescent="0.25">
      <c r="A2" s="13" t="s">
        <v>0</v>
      </c>
      <c r="B2" s="52" t="s">
        <v>1</v>
      </c>
      <c r="C2" s="9" t="s">
        <v>26</v>
      </c>
      <c r="D2" s="19" t="s">
        <v>17</v>
      </c>
      <c r="E2" s="19" t="s">
        <v>17</v>
      </c>
      <c r="F2" s="19" t="s">
        <v>17</v>
      </c>
      <c r="G2" s="148" t="s">
        <v>17</v>
      </c>
      <c r="H2" s="9" t="s">
        <v>27</v>
      </c>
      <c r="I2" s="8" t="s">
        <v>28</v>
      </c>
      <c r="J2" s="8" t="s">
        <v>24</v>
      </c>
      <c r="K2" s="37" t="s">
        <v>13</v>
      </c>
      <c r="L2" s="8" t="s">
        <v>2</v>
      </c>
    </row>
    <row r="3" spans="1:12" s="2" customFormat="1" ht="22.5" customHeight="1" x14ac:dyDescent="0.25">
      <c r="A3" s="17" t="str">
        <f>'2024 Calculator'!D3</f>
        <v>Hometown Hearos Donation</v>
      </c>
      <c r="B3" s="114">
        <f>'2024 Calculator'!E3</f>
        <v>30</v>
      </c>
      <c r="C3" s="18"/>
      <c r="D3" s="19"/>
      <c r="E3" s="19"/>
      <c r="F3" s="19"/>
      <c r="G3" s="148"/>
      <c r="H3" s="18">
        <f>SUM(C3:G3)</f>
        <v>0</v>
      </c>
      <c r="I3" s="19"/>
      <c r="J3" s="19"/>
      <c r="K3" s="38">
        <f t="shared" ref="K3:K17" si="0">H3-I3+J3</f>
        <v>0</v>
      </c>
      <c r="L3" s="99">
        <f t="shared" ref="L3:L17" si="1">SUM(B3*K3)</f>
        <v>0</v>
      </c>
    </row>
    <row r="4" spans="1:12" s="2" customFormat="1" ht="22.5" customHeight="1" x14ac:dyDescent="0.25">
      <c r="A4" s="17" t="str">
        <f>'2024 Calculator'!D4</f>
        <v>Hometown Hearos Donation</v>
      </c>
      <c r="B4" s="114">
        <f>'2024 Calculator'!E4</f>
        <v>5</v>
      </c>
      <c r="C4" s="18"/>
      <c r="D4" s="19"/>
      <c r="E4" s="19"/>
      <c r="F4" s="19"/>
      <c r="G4" s="148"/>
      <c r="H4" s="18">
        <f t="shared" ref="H4:H17" si="2">SUM(C4:G4)</f>
        <v>0</v>
      </c>
      <c r="I4" s="19"/>
      <c r="J4" s="19"/>
      <c r="K4" s="38">
        <f t="shared" si="0"/>
        <v>0</v>
      </c>
      <c r="L4" s="99">
        <f t="shared" si="1"/>
        <v>0</v>
      </c>
    </row>
    <row r="5" spans="1:12" ht="26.25" customHeight="1" x14ac:dyDescent="0.25">
      <c r="A5" s="17" t="str">
        <f>'2024 Calculator'!D5</f>
        <v>3-Pack Combo Box</v>
      </c>
      <c r="B5" s="114">
        <f>'2024 Calculator'!E5</f>
        <v>50</v>
      </c>
      <c r="C5" s="18"/>
      <c r="D5" s="19"/>
      <c r="E5" s="19"/>
      <c r="F5" s="19"/>
      <c r="G5" s="148"/>
      <c r="H5" s="18">
        <f t="shared" si="2"/>
        <v>0</v>
      </c>
      <c r="I5" s="19"/>
      <c r="J5" s="19"/>
      <c r="K5" s="38">
        <f t="shared" si="0"/>
        <v>0</v>
      </c>
      <c r="L5" s="99">
        <f t="shared" si="1"/>
        <v>0</v>
      </c>
    </row>
    <row r="6" spans="1:12" ht="26.25" customHeight="1" x14ac:dyDescent="0.25">
      <c r="A6" s="17" t="str">
        <f>'2024 Calculator'!D6</f>
        <v>White Chocolate Pretzels</v>
      </c>
      <c r="B6" s="114">
        <f>'2024 Calculator'!E6</f>
        <v>35</v>
      </c>
      <c r="C6" s="18"/>
      <c r="D6" s="19"/>
      <c r="E6" s="19"/>
      <c r="F6" s="19"/>
      <c r="G6" s="148"/>
      <c r="H6" s="18">
        <f t="shared" si="2"/>
        <v>0</v>
      </c>
      <c r="I6" s="19"/>
      <c r="J6" s="19"/>
      <c r="K6" s="38">
        <f t="shared" si="0"/>
        <v>0</v>
      </c>
      <c r="L6" s="99">
        <f t="shared" si="1"/>
        <v>0</v>
      </c>
    </row>
    <row r="7" spans="1:12" ht="26.25" customHeight="1" x14ac:dyDescent="0.25">
      <c r="A7" s="17" t="str">
        <f>'2024 Calculator'!D7</f>
        <v>Chocolate Drizzle Toffee</v>
      </c>
      <c r="B7" s="114">
        <f>'2024 Calculator'!E7</f>
        <v>35</v>
      </c>
      <c r="C7" s="18"/>
      <c r="D7" s="19"/>
      <c r="E7" s="19"/>
      <c r="F7" s="19"/>
      <c r="G7" s="148"/>
      <c r="H7" s="18">
        <f t="shared" si="2"/>
        <v>0</v>
      </c>
      <c r="I7" s="19"/>
      <c r="J7" s="19"/>
      <c r="K7" s="38">
        <f t="shared" si="0"/>
        <v>0</v>
      </c>
      <c r="L7" s="99">
        <f t="shared" si="1"/>
        <v>0</v>
      </c>
    </row>
    <row r="8" spans="1:12" ht="26.25" customHeight="1" x14ac:dyDescent="0.25">
      <c r="A8" s="17" t="str">
        <f>'2024 Calculator'!D8</f>
        <v>Micro Kettle</v>
      </c>
      <c r="B8" s="114">
        <f>'2024 Calculator'!E8</f>
        <v>25</v>
      </c>
      <c r="C8" s="18"/>
      <c r="D8" s="19"/>
      <c r="E8" s="19"/>
      <c r="F8" s="19"/>
      <c r="G8" s="148"/>
      <c r="H8" s="18">
        <f t="shared" si="2"/>
        <v>0</v>
      </c>
      <c r="I8" s="19"/>
      <c r="J8" s="19"/>
      <c r="K8" s="38">
        <f t="shared" si="0"/>
        <v>0</v>
      </c>
      <c r="L8" s="99">
        <f t="shared" si="1"/>
        <v>0</v>
      </c>
    </row>
    <row r="9" spans="1:12" ht="26.25" customHeight="1" x14ac:dyDescent="0.25">
      <c r="A9" s="17" t="str">
        <f>'2024 Calculator'!D9</f>
        <v>Micro Butter</v>
      </c>
      <c r="B9" s="114">
        <f>'2024 Calculator'!E9</f>
        <v>25</v>
      </c>
      <c r="C9" s="18"/>
      <c r="D9" s="19"/>
      <c r="E9" s="19"/>
      <c r="F9" s="19"/>
      <c r="G9" s="148"/>
      <c r="H9" s="18">
        <f t="shared" si="2"/>
        <v>0</v>
      </c>
      <c r="I9" s="19"/>
      <c r="J9" s="19"/>
      <c r="K9" s="38">
        <f t="shared" si="0"/>
        <v>0</v>
      </c>
      <c r="L9" s="99">
        <f t="shared" si="1"/>
        <v>0</v>
      </c>
    </row>
    <row r="10" spans="1:12" ht="26.25" customHeight="1" x14ac:dyDescent="0.25">
      <c r="A10" s="17" t="str">
        <f>'2024 Calculator'!D10</f>
        <v>Salted Caramel</v>
      </c>
      <c r="B10" s="114">
        <f>'2024 Calculator'!E10</f>
        <v>25</v>
      </c>
      <c r="C10" s="18"/>
      <c r="D10" s="19"/>
      <c r="E10" s="19"/>
      <c r="F10" s="19"/>
      <c r="G10" s="148"/>
      <c r="H10" s="18">
        <f t="shared" si="2"/>
        <v>0</v>
      </c>
      <c r="I10" s="19"/>
      <c r="J10" s="19"/>
      <c r="K10" s="38">
        <f t="shared" si="0"/>
        <v>0</v>
      </c>
      <c r="L10" s="99">
        <f t="shared" si="1"/>
        <v>0</v>
      </c>
    </row>
    <row r="11" spans="1:12" ht="26.25" customHeight="1" x14ac:dyDescent="0.25">
      <c r="A11" s="17" t="str">
        <f>'2024 Calculator'!D11</f>
        <v>Savory Cheddar</v>
      </c>
      <c r="B11" s="114">
        <f>'2024 Calculator'!E11</f>
        <v>20</v>
      </c>
      <c r="C11" s="18"/>
      <c r="D11" s="19"/>
      <c r="E11" s="19"/>
      <c r="F11" s="19"/>
      <c r="G11" s="148"/>
      <c r="H11" s="18">
        <f t="shared" si="2"/>
        <v>0</v>
      </c>
      <c r="I11" s="19"/>
      <c r="J11" s="19"/>
      <c r="K11" s="38">
        <f t="shared" si="0"/>
        <v>0</v>
      </c>
      <c r="L11" s="99">
        <f t="shared" si="1"/>
        <v>0</v>
      </c>
    </row>
    <row r="12" spans="1:12" ht="26.25" customHeight="1" x14ac:dyDescent="0.25">
      <c r="A12" s="17" t="str">
        <f>'2024 Calculator'!D12</f>
        <v>Popping Corn</v>
      </c>
      <c r="B12" s="114">
        <f>'2024 Calculator'!E12</f>
        <v>17</v>
      </c>
      <c r="C12" s="18"/>
      <c r="D12" s="19"/>
      <c r="E12" s="19"/>
      <c r="F12" s="19"/>
      <c r="G12" s="148"/>
      <c r="H12" s="18">
        <f t="shared" si="2"/>
        <v>0</v>
      </c>
      <c r="I12" s="19"/>
      <c r="J12" s="19"/>
      <c r="K12" s="38">
        <f t="shared" si="0"/>
        <v>0</v>
      </c>
      <c r="L12" s="99">
        <f t="shared" si="1"/>
        <v>0</v>
      </c>
    </row>
    <row r="13" spans="1:12" ht="26.25" customHeight="1" x14ac:dyDescent="0.25">
      <c r="A13" s="17" t="str">
        <f>'2024 Calculator'!D13</f>
        <v>Caramel Corn</v>
      </c>
      <c r="B13" s="114">
        <f>'2024 Calculator'!E13</f>
        <v>12</v>
      </c>
      <c r="C13" s="18"/>
      <c r="D13" s="19"/>
      <c r="E13" s="19"/>
      <c r="F13" s="19"/>
      <c r="G13" s="148"/>
      <c r="H13" s="18">
        <f t="shared" si="2"/>
        <v>0</v>
      </c>
      <c r="I13" s="19"/>
      <c r="J13" s="19"/>
      <c r="K13" s="38">
        <f t="shared" si="0"/>
        <v>0</v>
      </c>
      <c r="L13" s="99">
        <f t="shared" si="1"/>
        <v>0</v>
      </c>
    </row>
    <row r="14" spans="1:12" ht="26.25" customHeight="1" x14ac:dyDescent="0.25">
      <c r="A14" s="112" t="str">
        <f>'2024 Calculator'!D14</f>
        <v>Salted Caramel Ceddar Mix</v>
      </c>
      <c r="B14" s="114">
        <f>'2024 Calculator'!E14</f>
        <v>17</v>
      </c>
      <c r="C14" s="18"/>
      <c r="D14" s="19"/>
      <c r="E14" s="19"/>
      <c r="F14" s="19"/>
      <c r="G14" s="148"/>
      <c r="H14" s="18">
        <f t="shared" si="2"/>
        <v>0</v>
      </c>
      <c r="I14" s="19"/>
      <c r="J14" s="19"/>
      <c r="K14" s="38">
        <f t="shared" si="0"/>
        <v>0</v>
      </c>
      <c r="L14" s="99">
        <f t="shared" si="1"/>
        <v>0</v>
      </c>
    </row>
    <row r="15" spans="1:12" ht="26.25" customHeight="1" x14ac:dyDescent="0.25">
      <c r="A15" s="17"/>
      <c r="B15" s="114"/>
      <c r="C15" s="18"/>
      <c r="D15" s="19"/>
      <c r="E15" s="19"/>
      <c r="F15" s="19"/>
      <c r="G15" s="148"/>
      <c r="H15" s="18">
        <f t="shared" si="2"/>
        <v>0</v>
      </c>
      <c r="I15" s="19"/>
      <c r="J15" s="19"/>
      <c r="K15" s="38">
        <f t="shared" si="0"/>
        <v>0</v>
      </c>
      <c r="L15" s="99">
        <f t="shared" si="1"/>
        <v>0</v>
      </c>
    </row>
    <row r="16" spans="1:12" ht="26.25" customHeight="1" x14ac:dyDescent="0.25">
      <c r="A16" s="17"/>
      <c r="B16" s="114"/>
      <c r="C16" s="18"/>
      <c r="D16" s="19"/>
      <c r="E16" s="19"/>
      <c r="F16" s="19"/>
      <c r="G16" s="148"/>
      <c r="H16" s="18">
        <f t="shared" si="2"/>
        <v>0</v>
      </c>
      <c r="I16" s="19"/>
      <c r="J16" s="19"/>
      <c r="K16" s="38">
        <f t="shared" si="0"/>
        <v>0</v>
      </c>
      <c r="L16" s="99">
        <f t="shared" si="1"/>
        <v>0</v>
      </c>
    </row>
    <row r="17" spans="1:12" ht="26.25" customHeight="1" x14ac:dyDescent="0.25">
      <c r="A17" s="17"/>
      <c r="B17" s="114"/>
      <c r="C17" s="18"/>
      <c r="D17" s="19"/>
      <c r="E17" s="19"/>
      <c r="F17" s="19"/>
      <c r="G17" s="148"/>
      <c r="H17" s="18">
        <f t="shared" si="2"/>
        <v>0</v>
      </c>
      <c r="I17" s="19"/>
      <c r="J17" s="19"/>
      <c r="K17" s="38">
        <f t="shared" si="0"/>
        <v>0</v>
      </c>
      <c r="L17" s="99">
        <f t="shared" si="1"/>
        <v>0</v>
      </c>
    </row>
    <row r="18" spans="1:12" ht="26.25" customHeight="1" x14ac:dyDescent="0.25">
      <c r="A18" s="17"/>
      <c r="B18" s="114"/>
      <c r="C18" s="18"/>
      <c r="D18" s="19"/>
      <c r="E18" s="19"/>
      <c r="F18" s="19"/>
      <c r="G18" s="148"/>
      <c r="H18" s="18"/>
      <c r="I18" s="19"/>
      <c r="J18" s="19"/>
      <c r="K18" s="38">
        <f>H18-I18+J18</f>
        <v>0</v>
      </c>
      <c r="L18" s="99">
        <f>SUM(B18*K18)</f>
        <v>0</v>
      </c>
    </row>
    <row r="19" spans="1:12" ht="26.25" customHeight="1" x14ac:dyDescent="0.25">
      <c r="A19" s="17"/>
      <c r="B19" s="114"/>
      <c r="C19" s="18"/>
      <c r="D19" s="19"/>
      <c r="E19" s="19"/>
      <c r="F19" s="19"/>
      <c r="G19" s="148"/>
      <c r="H19" s="18"/>
      <c r="I19" s="19"/>
      <c r="J19" s="19"/>
      <c r="K19" s="38">
        <f>H19-I19+J19</f>
        <v>0</v>
      </c>
      <c r="L19" s="99">
        <f>SUM(B19*K19)</f>
        <v>0</v>
      </c>
    </row>
    <row r="20" spans="1:12" ht="30" customHeight="1" x14ac:dyDescent="0.25">
      <c r="A20" s="169" t="s">
        <v>163</v>
      </c>
      <c r="B20" s="316"/>
      <c r="C20" s="316"/>
      <c r="D20" s="316"/>
      <c r="E20" s="316"/>
      <c r="F20" s="316"/>
      <c r="G20" s="316"/>
      <c r="H20" s="63"/>
      <c r="I20" s="63" t="s">
        <v>44</v>
      </c>
      <c r="J20" s="64"/>
      <c r="K20" s="55" t="s">
        <v>7</v>
      </c>
      <c r="L20" s="144">
        <f>SUM(L3:L19)</f>
        <v>0</v>
      </c>
    </row>
    <row r="21" spans="1:12" ht="24.95" customHeight="1" x14ac:dyDescent="0.25">
      <c r="A21" s="123" t="s">
        <v>4</v>
      </c>
      <c r="B21" s="323"/>
      <c r="C21" s="323"/>
      <c r="D21" s="323"/>
      <c r="E21" s="323"/>
      <c r="F21" s="323"/>
      <c r="G21" s="323"/>
      <c r="H21"/>
      <c r="K21" s="34" t="s">
        <v>94</v>
      </c>
      <c r="L21" s="32"/>
    </row>
    <row r="22" spans="1:12" ht="24.95" customHeight="1" x14ac:dyDescent="0.25">
      <c r="A22" s="54" t="s">
        <v>6</v>
      </c>
      <c r="B22" s="3"/>
      <c r="C22" s="53"/>
      <c r="D22" s="53"/>
      <c r="E22" s="53"/>
      <c r="F22" s="53"/>
      <c r="G22"/>
      <c r="I22" s="1"/>
      <c r="J22" s="1"/>
      <c r="K22" s="34" t="s">
        <v>70</v>
      </c>
      <c r="L22" s="155"/>
    </row>
    <row r="23" spans="1:12" ht="24.95" customHeight="1" x14ac:dyDescent="0.2">
      <c r="A23" s="11"/>
      <c r="B23" s="319"/>
      <c r="C23" s="319"/>
      <c r="D23" s="319"/>
      <c r="E23" s="319"/>
      <c r="F23" s="319"/>
      <c r="G23" s="319"/>
      <c r="H23" s="11"/>
      <c r="I23" s="1"/>
      <c r="J23" s="1"/>
      <c r="K23" s="34" t="s">
        <v>18</v>
      </c>
      <c r="L23" s="32">
        <f>J20+L20-L21-L22</f>
        <v>0</v>
      </c>
    </row>
    <row r="24" spans="1:12" ht="24.95" customHeight="1" x14ac:dyDescent="0.2">
      <c r="I24" s="321" t="s">
        <v>79</v>
      </c>
      <c r="J24" s="321"/>
      <c r="K24" s="321"/>
      <c r="L24" s="32">
        <f>(L20*0.34)+J20</f>
        <v>0</v>
      </c>
    </row>
    <row r="25" spans="1:12" ht="24.95" customHeight="1" x14ac:dyDescent="0.25">
      <c r="A25" s="138" t="s">
        <v>67</v>
      </c>
      <c r="B25" s="170" t="s">
        <v>101</v>
      </c>
      <c r="C25"/>
      <c r="D25"/>
      <c r="E25"/>
      <c r="F25"/>
      <c r="G25"/>
      <c r="H25"/>
    </row>
    <row r="26" spans="1:12" ht="24.95" customHeight="1" x14ac:dyDescent="0.25">
      <c r="A26" s="122"/>
      <c r="C26"/>
      <c r="D26"/>
      <c r="E26"/>
      <c r="F26"/>
      <c r="G26"/>
      <c r="H26"/>
    </row>
    <row r="27" spans="1:12" ht="24.95" customHeight="1" x14ac:dyDescent="0.25">
      <c r="A27" s="122"/>
      <c r="C27"/>
      <c r="D27"/>
      <c r="E27"/>
      <c r="F27"/>
      <c r="G27"/>
      <c r="H27"/>
    </row>
    <row r="28" spans="1:12" ht="24.95" customHeight="1" x14ac:dyDescent="0.25">
      <c r="A28" s="122"/>
      <c r="C28"/>
      <c r="D28"/>
      <c r="E28"/>
      <c r="F28"/>
      <c r="G28"/>
      <c r="H28"/>
    </row>
    <row r="29" spans="1:12" ht="24.95" customHeight="1" x14ac:dyDescent="0.25">
      <c r="A29" s="122"/>
      <c r="C29"/>
      <c r="D29"/>
      <c r="E29"/>
      <c r="F29"/>
      <c r="G29"/>
      <c r="H29"/>
    </row>
    <row r="30" spans="1:12" ht="24.95" customHeight="1" x14ac:dyDescent="0.25">
      <c r="A30" s="122" t="s">
        <v>102</v>
      </c>
      <c r="B30">
        <f>SUM(B26:B29)</f>
        <v>0</v>
      </c>
    </row>
    <row r="31" spans="1:12" ht="24.95" customHeight="1" x14ac:dyDescent="0.2"/>
  </sheetData>
  <mergeCells count="5">
    <mergeCell ref="A1:L1"/>
    <mergeCell ref="B20:G20"/>
    <mergeCell ref="B21:G21"/>
    <mergeCell ref="B23:G23"/>
    <mergeCell ref="I24:K24"/>
  </mergeCells>
  <printOptions horizontalCentered="1" verticalCentered="1"/>
  <pageMargins left="0" right="0" top="0.23" bottom="0.24" header="0.5" footer="0.5"/>
  <pageSetup scale="92" orientation="portrait" r:id="rId1"/>
  <headerFooter alignWithMargins="0"/>
  <drawing r:id="rId2"/>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sheetPr codeName="Sheet62">
    <pageSetUpPr fitToPage="1"/>
  </sheetPr>
  <dimension ref="A1:L30"/>
  <sheetViews>
    <sheetView zoomScale="75" zoomScaleNormal="75" workbookViewId="0">
      <selection sqref="A1:L1"/>
    </sheetView>
  </sheetViews>
  <sheetFormatPr defaultRowHeight="14.25" x14ac:dyDescent="0.2"/>
  <cols>
    <col min="1" max="1" width="23.85546875" style="4" customWidth="1"/>
    <col min="2" max="2" width="8.140625" customWidth="1"/>
    <col min="3" max="8" width="7.28515625" style="1" customWidth="1"/>
    <col min="9" max="9" width="8.42578125" customWidth="1"/>
    <col min="10" max="10" width="8.28515625" bestFit="1" customWidth="1"/>
    <col min="12" max="12" width="14" customWidth="1"/>
  </cols>
  <sheetData>
    <row r="1" spans="1:12" ht="46.5" customHeight="1" x14ac:dyDescent="0.45">
      <c r="A1" s="315" t="s">
        <v>95</v>
      </c>
      <c r="B1" s="315"/>
      <c r="C1" s="315"/>
      <c r="D1" s="315"/>
      <c r="E1" s="315"/>
      <c r="F1" s="315"/>
      <c r="G1" s="315"/>
      <c r="H1" s="315"/>
      <c r="I1" s="315"/>
      <c r="J1" s="315"/>
      <c r="K1" s="315"/>
      <c r="L1" s="315"/>
    </row>
    <row r="2" spans="1:12" ht="47.25" x14ac:dyDescent="0.25">
      <c r="A2" s="13" t="s">
        <v>0</v>
      </c>
      <c r="B2" s="52" t="s">
        <v>1</v>
      </c>
      <c r="C2" s="9" t="s">
        <v>26</v>
      </c>
      <c r="D2" s="19" t="s">
        <v>17</v>
      </c>
      <c r="E2" s="19" t="s">
        <v>17</v>
      </c>
      <c r="F2" s="19" t="s">
        <v>17</v>
      </c>
      <c r="G2" s="148" t="s">
        <v>17</v>
      </c>
      <c r="H2" s="9" t="s">
        <v>27</v>
      </c>
      <c r="I2" s="8" t="s">
        <v>28</v>
      </c>
      <c r="J2" s="8" t="s">
        <v>24</v>
      </c>
      <c r="K2" s="37" t="s">
        <v>13</v>
      </c>
      <c r="L2" s="8" t="s">
        <v>2</v>
      </c>
    </row>
    <row r="3" spans="1:12" s="2" customFormat="1" ht="22.5" customHeight="1" x14ac:dyDescent="0.25">
      <c r="A3" s="17" t="str">
        <f>'2024 Calculator'!D3</f>
        <v>Hometown Hearos Donation</v>
      </c>
      <c r="B3" s="114">
        <f>'2024 Calculator'!E3</f>
        <v>30</v>
      </c>
      <c r="C3" s="18"/>
      <c r="D3" s="19"/>
      <c r="E3" s="19"/>
      <c r="F3" s="19"/>
      <c r="G3" s="148"/>
      <c r="H3" s="18">
        <f>SUM(C3:G3)</f>
        <v>0</v>
      </c>
      <c r="I3" s="19"/>
      <c r="J3" s="19"/>
      <c r="K3" s="38">
        <f t="shared" ref="K3:K17" si="0">H3-I3+J3</f>
        <v>0</v>
      </c>
      <c r="L3" s="99">
        <f t="shared" ref="L3:L17" si="1">SUM(B3*K3)</f>
        <v>0</v>
      </c>
    </row>
    <row r="4" spans="1:12" s="2" customFormat="1" ht="22.5" customHeight="1" x14ac:dyDescent="0.25">
      <c r="A4" s="17" t="str">
        <f>'2024 Calculator'!D4</f>
        <v>Hometown Hearos Donation</v>
      </c>
      <c r="B4" s="114">
        <f>'2024 Calculator'!E4</f>
        <v>5</v>
      </c>
      <c r="C4" s="18"/>
      <c r="D4" s="19"/>
      <c r="E4" s="19"/>
      <c r="F4" s="19"/>
      <c r="G4" s="148"/>
      <c r="H4" s="18">
        <f t="shared" ref="H4:H17" si="2">SUM(C4:G4)</f>
        <v>0</v>
      </c>
      <c r="I4" s="19"/>
      <c r="J4" s="19"/>
      <c r="K4" s="38">
        <f t="shared" si="0"/>
        <v>0</v>
      </c>
      <c r="L4" s="99">
        <f t="shared" si="1"/>
        <v>0</v>
      </c>
    </row>
    <row r="5" spans="1:12" ht="26.25" customHeight="1" x14ac:dyDescent="0.25">
      <c r="A5" s="17" t="str">
        <f>'2024 Calculator'!D5</f>
        <v>3-Pack Combo Box</v>
      </c>
      <c r="B5" s="114">
        <f>'2024 Calculator'!E5</f>
        <v>50</v>
      </c>
      <c r="C5" s="18"/>
      <c r="D5" s="19"/>
      <c r="E5" s="19"/>
      <c r="F5" s="19"/>
      <c r="G5" s="148"/>
      <c r="H5" s="18">
        <f t="shared" si="2"/>
        <v>0</v>
      </c>
      <c r="I5" s="19"/>
      <c r="J5" s="19"/>
      <c r="K5" s="38">
        <f t="shared" si="0"/>
        <v>0</v>
      </c>
      <c r="L5" s="99">
        <f t="shared" si="1"/>
        <v>0</v>
      </c>
    </row>
    <row r="6" spans="1:12" ht="26.25" customHeight="1" x14ac:dyDescent="0.25">
      <c r="A6" s="17" t="str">
        <f>'2024 Calculator'!D6</f>
        <v>White Chocolate Pretzels</v>
      </c>
      <c r="B6" s="114">
        <f>'2024 Calculator'!E6</f>
        <v>35</v>
      </c>
      <c r="C6" s="18"/>
      <c r="D6" s="19"/>
      <c r="E6" s="19"/>
      <c r="F6" s="19"/>
      <c r="G6" s="148"/>
      <c r="H6" s="18">
        <f t="shared" si="2"/>
        <v>0</v>
      </c>
      <c r="I6" s="19"/>
      <c r="J6" s="19"/>
      <c r="K6" s="38">
        <f t="shared" si="0"/>
        <v>0</v>
      </c>
      <c r="L6" s="99">
        <f t="shared" si="1"/>
        <v>0</v>
      </c>
    </row>
    <row r="7" spans="1:12" ht="26.25" customHeight="1" x14ac:dyDescent="0.25">
      <c r="A7" s="17" t="str">
        <f>'2024 Calculator'!D7</f>
        <v>Chocolate Drizzle Toffee</v>
      </c>
      <c r="B7" s="114">
        <f>'2024 Calculator'!E7</f>
        <v>35</v>
      </c>
      <c r="C7" s="18"/>
      <c r="D7" s="19"/>
      <c r="E7" s="19"/>
      <c r="F7" s="19"/>
      <c r="G7" s="148"/>
      <c r="H7" s="18">
        <f t="shared" si="2"/>
        <v>0</v>
      </c>
      <c r="I7" s="19"/>
      <c r="J7" s="19"/>
      <c r="K7" s="38">
        <f t="shared" si="0"/>
        <v>0</v>
      </c>
      <c r="L7" s="99">
        <f t="shared" si="1"/>
        <v>0</v>
      </c>
    </row>
    <row r="8" spans="1:12" ht="26.25" customHeight="1" x14ac:dyDescent="0.25">
      <c r="A8" s="17" t="str">
        <f>'2024 Calculator'!D8</f>
        <v>Micro Kettle</v>
      </c>
      <c r="B8" s="114">
        <f>'2024 Calculator'!E8</f>
        <v>25</v>
      </c>
      <c r="C8" s="18"/>
      <c r="D8" s="19"/>
      <c r="E8" s="19"/>
      <c r="F8" s="19"/>
      <c r="G8" s="148"/>
      <c r="H8" s="18">
        <f t="shared" si="2"/>
        <v>0</v>
      </c>
      <c r="I8" s="19"/>
      <c r="J8" s="19"/>
      <c r="K8" s="38">
        <f t="shared" si="0"/>
        <v>0</v>
      </c>
      <c r="L8" s="99">
        <f t="shared" si="1"/>
        <v>0</v>
      </c>
    </row>
    <row r="9" spans="1:12" ht="26.25" customHeight="1" x14ac:dyDescent="0.25">
      <c r="A9" s="17" t="str">
        <f>'2024 Calculator'!D9</f>
        <v>Micro Butter</v>
      </c>
      <c r="B9" s="114">
        <f>'2024 Calculator'!E9</f>
        <v>25</v>
      </c>
      <c r="C9" s="18"/>
      <c r="D9" s="19"/>
      <c r="E9" s="19"/>
      <c r="F9" s="19"/>
      <c r="G9" s="148"/>
      <c r="H9" s="18">
        <f t="shared" si="2"/>
        <v>0</v>
      </c>
      <c r="I9" s="19"/>
      <c r="J9" s="19"/>
      <c r="K9" s="38">
        <f t="shared" si="0"/>
        <v>0</v>
      </c>
      <c r="L9" s="99">
        <f t="shared" si="1"/>
        <v>0</v>
      </c>
    </row>
    <row r="10" spans="1:12" ht="26.25" customHeight="1" x14ac:dyDescent="0.25">
      <c r="A10" s="17" t="str">
        <f>'2024 Calculator'!D10</f>
        <v>Salted Caramel</v>
      </c>
      <c r="B10" s="114">
        <f>'2024 Calculator'!E10</f>
        <v>25</v>
      </c>
      <c r="C10" s="18"/>
      <c r="D10" s="19"/>
      <c r="E10" s="19"/>
      <c r="F10" s="19"/>
      <c r="G10" s="148"/>
      <c r="H10" s="18">
        <f t="shared" si="2"/>
        <v>0</v>
      </c>
      <c r="I10" s="19"/>
      <c r="J10" s="19"/>
      <c r="K10" s="38">
        <f t="shared" si="0"/>
        <v>0</v>
      </c>
      <c r="L10" s="99">
        <f t="shared" si="1"/>
        <v>0</v>
      </c>
    </row>
    <row r="11" spans="1:12" ht="26.25" customHeight="1" x14ac:dyDescent="0.25">
      <c r="A11" s="17" t="str">
        <f>'2024 Calculator'!D11</f>
        <v>Savory Cheddar</v>
      </c>
      <c r="B11" s="114">
        <f>'2024 Calculator'!E11</f>
        <v>20</v>
      </c>
      <c r="C11" s="18"/>
      <c r="D11" s="19"/>
      <c r="E11" s="19"/>
      <c r="F11" s="19"/>
      <c r="G11" s="148"/>
      <c r="H11" s="18">
        <f t="shared" si="2"/>
        <v>0</v>
      </c>
      <c r="I11" s="19"/>
      <c r="J11" s="19"/>
      <c r="K11" s="38">
        <f t="shared" si="0"/>
        <v>0</v>
      </c>
      <c r="L11" s="99">
        <f t="shared" si="1"/>
        <v>0</v>
      </c>
    </row>
    <row r="12" spans="1:12" ht="26.25" customHeight="1" x14ac:dyDescent="0.25">
      <c r="A12" s="17" t="str">
        <f>'2024 Calculator'!D12</f>
        <v>Popping Corn</v>
      </c>
      <c r="B12" s="114">
        <f>'2024 Calculator'!E12</f>
        <v>17</v>
      </c>
      <c r="C12" s="18"/>
      <c r="D12" s="19"/>
      <c r="E12" s="19"/>
      <c r="F12" s="19"/>
      <c r="G12" s="148"/>
      <c r="H12" s="18">
        <f t="shared" si="2"/>
        <v>0</v>
      </c>
      <c r="I12" s="19"/>
      <c r="J12" s="19"/>
      <c r="K12" s="38">
        <f t="shared" si="0"/>
        <v>0</v>
      </c>
      <c r="L12" s="99">
        <f t="shared" si="1"/>
        <v>0</v>
      </c>
    </row>
    <row r="13" spans="1:12" ht="26.25" customHeight="1" x14ac:dyDescent="0.25">
      <c r="A13" s="17" t="str">
        <f>'2024 Calculator'!D13</f>
        <v>Caramel Corn</v>
      </c>
      <c r="B13" s="114">
        <f>'2024 Calculator'!E13</f>
        <v>12</v>
      </c>
      <c r="C13" s="18"/>
      <c r="D13" s="19"/>
      <c r="E13" s="19"/>
      <c r="F13" s="19"/>
      <c r="G13" s="148"/>
      <c r="H13" s="18">
        <f t="shared" si="2"/>
        <v>0</v>
      </c>
      <c r="I13" s="19"/>
      <c r="J13" s="19"/>
      <c r="K13" s="38">
        <f t="shared" si="0"/>
        <v>0</v>
      </c>
      <c r="L13" s="99">
        <f t="shared" si="1"/>
        <v>0</v>
      </c>
    </row>
    <row r="14" spans="1:12" ht="26.25" customHeight="1" x14ac:dyDescent="0.25">
      <c r="A14" s="112" t="str">
        <f>'2024 Calculator'!D14</f>
        <v>Salted Caramel Ceddar Mix</v>
      </c>
      <c r="B14" s="114">
        <f>'2024 Calculator'!E14</f>
        <v>17</v>
      </c>
      <c r="C14" s="18"/>
      <c r="D14" s="19"/>
      <c r="E14" s="19"/>
      <c r="F14" s="19"/>
      <c r="G14" s="148"/>
      <c r="H14" s="18">
        <f t="shared" si="2"/>
        <v>0</v>
      </c>
      <c r="I14" s="19"/>
      <c r="J14" s="19"/>
      <c r="K14" s="38">
        <f t="shared" si="0"/>
        <v>0</v>
      </c>
      <c r="L14" s="99">
        <f t="shared" si="1"/>
        <v>0</v>
      </c>
    </row>
    <row r="15" spans="1:12" ht="26.25" customHeight="1" x14ac:dyDescent="0.25">
      <c r="A15" s="17"/>
      <c r="B15" s="114"/>
      <c r="C15" s="18"/>
      <c r="D15" s="19"/>
      <c r="E15" s="19"/>
      <c r="F15" s="19"/>
      <c r="G15" s="148"/>
      <c r="H15" s="18">
        <f t="shared" si="2"/>
        <v>0</v>
      </c>
      <c r="I15" s="19"/>
      <c r="J15" s="19"/>
      <c r="K15" s="38">
        <f t="shared" si="0"/>
        <v>0</v>
      </c>
      <c r="L15" s="99">
        <f t="shared" si="1"/>
        <v>0</v>
      </c>
    </row>
    <row r="16" spans="1:12" ht="26.25" customHeight="1" x14ac:dyDescent="0.25">
      <c r="A16" s="17"/>
      <c r="B16" s="114"/>
      <c r="C16" s="18"/>
      <c r="D16" s="19"/>
      <c r="E16" s="19"/>
      <c r="F16" s="19"/>
      <c r="G16" s="148"/>
      <c r="H16" s="18">
        <f t="shared" si="2"/>
        <v>0</v>
      </c>
      <c r="I16" s="19"/>
      <c r="J16" s="19"/>
      <c r="K16" s="38">
        <f t="shared" si="0"/>
        <v>0</v>
      </c>
      <c r="L16" s="99">
        <f t="shared" si="1"/>
        <v>0</v>
      </c>
    </row>
    <row r="17" spans="1:12" ht="26.25" customHeight="1" x14ac:dyDescent="0.25">
      <c r="A17" s="17"/>
      <c r="B17" s="114"/>
      <c r="C17" s="18"/>
      <c r="D17" s="19"/>
      <c r="E17" s="19"/>
      <c r="F17" s="19"/>
      <c r="G17" s="148"/>
      <c r="H17" s="18">
        <f t="shared" si="2"/>
        <v>0</v>
      </c>
      <c r="I17" s="19"/>
      <c r="J17" s="19"/>
      <c r="K17" s="38">
        <f t="shared" si="0"/>
        <v>0</v>
      </c>
      <c r="L17" s="99">
        <f t="shared" si="1"/>
        <v>0</v>
      </c>
    </row>
    <row r="18" spans="1:12" ht="26.25" customHeight="1" x14ac:dyDescent="0.25">
      <c r="A18" s="17"/>
      <c r="B18" s="114"/>
      <c r="C18" s="18"/>
      <c r="D18" s="19"/>
      <c r="E18" s="19"/>
      <c r="F18" s="19"/>
      <c r="G18" s="148"/>
      <c r="H18" s="18"/>
      <c r="I18" s="19"/>
      <c r="J18" s="19"/>
      <c r="K18" s="38">
        <f>H18-I18+J18</f>
        <v>0</v>
      </c>
      <c r="L18" s="99">
        <f>SUM(B18*K18)</f>
        <v>0</v>
      </c>
    </row>
    <row r="19" spans="1:12" ht="26.25" customHeight="1" x14ac:dyDescent="0.25">
      <c r="A19" s="17"/>
      <c r="B19" s="114"/>
      <c r="C19" s="18"/>
      <c r="D19" s="19"/>
      <c r="E19" s="19"/>
      <c r="F19" s="19"/>
      <c r="G19" s="148"/>
      <c r="H19" s="18"/>
      <c r="I19" s="19"/>
      <c r="J19" s="19"/>
      <c r="K19" s="38">
        <f>H19-I19+J19</f>
        <v>0</v>
      </c>
      <c r="L19" s="99">
        <f>SUM(B19*K19)</f>
        <v>0</v>
      </c>
    </row>
    <row r="20" spans="1:12" ht="30" customHeight="1" x14ac:dyDescent="0.25">
      <c r="A20" s="169" t="s">
        <v>163</v>
      </c>
      <c r="B20" s="316"/>
      <c r="C20" s="316"/>
      <c r="D20" s="316"/>
      <c r="E20" s="316"/>
      <c r="F20" s="316"/>
      <c r="G20" s="316"/>
      <c r="H20" s="63"/>
      <c r="I20" s="63" t="s">
        <v>44</v>
      </c>
      <c r="J20" s="64"/>
      <c r="K20" s="55" t="s">
        <v>7</v>
      </c>
      <c r="L20" s="144">
        <f>SUM(L3:L19)</f>
        <v>0</v>
      </c>
    </row>
    <row r="21" spans="1:12" ht="24.95" customHeight="1" x14ac:dyDescent="0.25">
      <c r="A21" s="123" t="s">
        <v>4</v>
      </c>
      <c r="B21" s="323"/>
      <c r="C21" s="323"/>
      <c r="D21" s="323"/>
      <c r="E21" s="323"/>
      <c r="F21" s="323"/>
      <c r="G21" s="323"/>
      <c r="H21"/>
      <c r="K21" s="34" t="s">
        <v>94</v>
      </c>
      <c r="L21" s="32"/>
    </row>
    <row r="22" spans="1:12" ht="24.95" customHeight="1" x14ac:dyDescent="0.25">
      <c r="A22" s="54" t="s">
        <v>6</v>
      </c>
      <c r="B22" s="3"/>
      <c r="C22" s="53"/>
      <c r="D22" s="53"/>
      <c r="E22" s="53"/>
      <c r="F22" s="53"/>
      <c r="G22"/>
      <c r="I22" s="1"/>
      <c r="J22" s="1"/>
      <c r="K22" s="34" t="s">
        <v>70</v>
      </c>
      <c r="L22" s="155"/>
    </row>
    <row r="23" spans="1:12" ht="24.95" customHeight="1" x14ac:dyDescent="0.2">
      <c r="A23" s="11"/>
      <c r="B23" s="319"/>
      <c r="C23" s="319"/>
      <c r="D23" s="319"/>
      <c r="E23" s="319"/>
      <c r="F23" s="319"/>
      <c r="G23" s="319"/>
      <c r="H23" s="11"/>
      <c r="I23" s="1"/>
      <c r="J23" s="1"/>
      <c r="K23" s="34" t="s">
        <v>18</v>
      </c>
      <c r="L23" s="32">
        <f>J20+L20-L21-L22</f>
        <v>0</v>
      </c>
    </row>
    <row r="24" spans="1:12" ht="24.95" customHeight="1" x14ac:dyDescent="0.2">
      <c r="I24" s="321" t="s">
        <v>79</v>
      </c>
      <c r="J24" s="321"/>
      <c r="K24" s="321"/>
      <c r="L24" s="32">
        <f>(L20*0.34)+J20</f>
        <v>0</v>
      </c>
    </row>
    <row r="25" spans="1:12" ht="24.95" customHeight="1" x14ac:dyDescent="0.25">
      <c r="A25" s="138" t="s">
        <v>67</v>
      </c>
      <c r="B25" s="170" t="s">
        <v>101</v>
      </c>
      <c r="C25"/>
      <c r="D25"/>
      <c r="E25"/>
      <c r="F25"/>
      <c r="G25"/>
      <c r="H25"/>
    </row>
    <row r="26" spans="1:12" ht="24.95" customHeight="1" x14ac:dyDescent="0.25">
      <c r="A26" s="122"/>
      <c r="C26"/>
      <c r="D26"/>
      <c r="E26"/>
      <c r="F26"/>
      <c r="G26"/>
      <c r="H26"/>
    </row>
    <row r="27" spans="1:12" ht="24.95" customHeight="1" x14ac:dyDescent="0.25">
      <c r="A27" s="122"/>
      <c r="C27"/>
      <c r="D27"/>
      <c r="E27"/>
      <c r="F27"/>
      <c r="G27"/>
      <c r="H27"/>
    </row>
    <row r="28" spans="1:12" ht="24.95" customHeight="1" x14ac:dyDescent="0.25">
      <c r="A28" s="122"/>
      <c r="C28"/>
      <c r="D28"/>
      <c r="E28"/>
      <c r="F28"/>
      <c r="G28"/>
      <c r="H28"/>
    </row>
    <row r="29" spans="1:12" ht="24.95" customHeight="1" x14ac:dyDescent="0.25">
      <c r="A29" s="122"/>
      <c r="C29"/>
      <c r="D29"/>
      <c r="E29"/>
      <c r="F29"/>
      <c r="G29"/>
      <c r="H29"/>
    </row>
    <row r="30" spans="1:12" ht="24.95" customHeight="1" x14ac:dyDescent="0.25">
      <c r="A30" s="122" t="s">
        <v>102</v>
      </c>
      <c r="B30">
        <f>SUM(B26:B29)</f>
        <v>0</v>
      </c>
    </row>
  </sheetData>
  <mergeCells count="5">
    <mergeCell ref="A1:L1"/>
    <mergeCell ref="B20:G20"/>
    <mergeCell ref="B21:G21"/>
    <mergeCell ref="B23:G23"/>
    <mergeCell ref="I24:K24"/>
  </mergeCells>
  <printOptions horizontalCentered="1" verticalCentered="1"/>
  <pageMargins left="0" right="0" top="0.23" bottom="0.24" header="0.5" footer="0.5"/>
  <pageSetup scale="92"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21958A-6D95-4B5C-985C-E4CDBD75A392}">
  <sheetPr>
    <pageSetUpPr fitToPage="1"/>
  </sheetPr>
  <dimension ref="A1:L36"/>
  <sheetViews>
    <sheetView zoomScale="75" zoomScaleNormal="75" workbookViewId="0">
      <selection sqref="A1:L1"/>
    </sheetView>
  </sheetViews>
  <sheetFormatPr defaultRowHeight="14.25" x14ac:dyDescent="0.2"/>
  <cols>
    <col min="1" max="1" width="23.85546875" style="4" customWidth="1"/>
    <col min="2" max="2" width="8.140625" customWidth="1"/>
    <col min="3" max="8" width="7.28515625" style="1" customWidth="1"/>
    <col min="9" max="9" width="8.42578125" customWidth="1"/>
    <col min="10" max="10" width="8.5703125" bestFit="1" customWidth="1"/>
    <col min="12" max="12" width="14" customWidth="1"/>
  </cols>
  <sheetData>
    <row r="1" spans="1:12" ht="46.5" customHeight="1" x14ac:dyDescent="0.45">
      <c r="A1" s="315" t="s">
        <v>8</v>
      </c>
      <c r="B1" s="315"/>
      <c r="C1" s="315"/>
      <c r="D1" s="315"/>
      <c r="E1" s="315"/>
      <c r="F1" s="315"/>
      <c r="G1" s="315"/>
      <c r="H1" s="315"/>
      <c r="I1" s="315"/>
      <c r="J1" s="315"/>
      <c r="K1" s="315"/>
      <c r="L1" s="315"/>
    </row>
    <row r="2" spans="1:12" ht="47.25" x14ac:dyDescent="0.25">
      <c r="A2" s="13" t="s">
        <v>0</v>
      </c>
      <c r="B2" s="52" t="s">
        <v>1</v>
      </c>
      <c r="C2" s="9" t="s">
        <v>26</v>
      </c>
      <c r="D2" s="19" t="s">
        <v>17</v>
      </c>
      <c r="E2" s="19" t="s">
        <v>17</v>
      </c>
      <c r="F2" s="19" t="s">
        <v>17</v>
      </c>
      <c r="G2" s="148" t="s">
        <v>17</v>
      </c>
      <c r="H2" s="9" t="s">
        <v>27</v>
      </c>
      <c r="I2" s="8" t="s">
        <v>28</v>
      </c>
      <c r="J2" s="8" t="s">
        <v>24</v>
      </c>
      <c r="K2" s="37" t="s">
        <v>13</v>
      </c>
      <c r="L2" s="8" t="s">
        <v>2</v>
      </c>
    </row>
    <row r="3" spans="1:12" s="2" customFormat="1" ht="22.5" customHeight="1" x14ac:dyDescent="0.25">
      <c r="A3" s="17" t="str">
        <f>'2024 Calculator'!D3</f>
        <v>Hometown Hearos Donation</v>
      </c>
      <c r="B3" s="114">
        <f>'2024 Calculator'!E3</f>
        <v>30</v>
      </c>
      <c r="C3" s="18"/>
      <c r="D3" s="19"/>
      <c r="E3" s="19"/>
      <c r="F3" s="19"/>
      <c r="G3" s="148"/>
      <c r="H3" s="18">
        <f>SUM(C3:G3)</f>
        <v>0</v>
      </c>
      <c r="I3" s="19"/>
      <c r="J3" s="19"/>
      <c r="K3" s="38">
        <f t="shared" ref="K3:K17" si="0">H3-I3+J3</f>
        <v>0</v>
      </c>
      <c r="L3" s="99">
        <f t="shared" ref="L3:L17" si="1">SUM(B3*K3)</f>
        <v>0</v>
      </c>
    </row>
    <row r="4" spans="1:12" s="2" customFormat="1" ht="22.5" customHeight="1" x14ac:dyDescent="0.25">
      <c r="A4" s="17" t="str">
        <f>'2024 Calculator'!D4</f>
        <v>Hometown Hearos Donation</v>
      </c>
      <c r="B4" s="114">
        <f>'2024 Calculator'!E4</f>
        <v>5</v>
      </c>
      <c r="C4" s="18"/>
      <c r="D4" s="19"/>
      <c r="E4" s="19"/>
      <c r="F4" s="19"/>
      <c r="G4" s="148"/>
      <c r="H4" s="18">
        <f t="shared" ref="H4:H17" si="2">SUM(C4:G4)</f>
        <v>0</v>
      </c>
      <c r="I4" s="19"/>
      <c r="J4" s="19"/>
      <c r="K4" s="38">
        <f t="shared" si="0"/>
        <v>0</v>
      </c>
      <c r="L4" s="99">
        <f t="shared" si="1"/>
        <v>0</v>
      </c>
    </row>
    <row r="5" spans="1:12" ht="26.25" customHeight="1" x14ac:dyDescent="0.25">
      <c r="A5" s="17" t="str">
        <f>'2024 Calculator'!D5</f>
        <v>3-Pack Combo Box</v>
      </c>
      <c r="B5" s="114">
        <f>'2024 Calculator'!E5</f>
        <v>50</v>
      </c>
      <c r="C5" s="18"/>
      <c r="D5" s="19"/>
      <c r="E5" s="19"/>
      <c r="F5" s="19"/>
      <c r="G5" s="148"/>
      <c r="H5" s="18">
        <f t="shared" si="2"/>
        <v>0</v>
      </c>
      <c r="I5" s="19"/>
      <c r="J5" s="19"/>
      <c r="K5" s="38">
        <f t="shared" si="0"/>
        <v>0</v>
      </c>
      <c r="L5" s="99">
        <f t="shared" si="1"/>
        <v>0</v>
      </c>
    </row>
    <row r="6" spans="1:12" ht="26.25" customHeight="1" x14ac:dyDescent="0.25">
      <c r="A6" s="17" t="str">
        <f>'2024 Calculator'!D6</f>
        <v>White Chocolate Pretzels</v>
      </c>
      <c r="B6" s="114">
        <f>'2024 Calculator'!E6</f>
        <v>35</v>
      </c>
      <c r="C6" s="18"/>
      <c r="D6" s="19"/>
      <c r="E6" s="19"/>
      <c r="F6" s="19"/>
      <c r="G6" s="148"/>
      <c r="H6" s="18">
        <f t="shared" si="2"/>
        <v>0</v>
      </c>
      <c r="I6" s="19"/>
      <c r="J6" s="19"/>
      <c r="K6" s="38">
        <f t="shared" si="0"/>
        <v>0</v>
      </c>
      <c r="L6" s="99">
        <f t="shared" si="1"/>
        <v>0</v>
      </c>
    </row>
    <row r="7" spans="1:12" ht="26.25" customHeight="1" x14ac:dyDescent="0.25">
      <c r="A7" s="17" t="str">
        <f>'2024 Calculator'!D7</f>
        <v>Chocolate Drizzle Toffee</v>
      </c>
      <c r="B7" s="114">
        <f>'2024 Calculator'!E7</f>
        <v>35</v>
      </c>
      <c r="C7" s="18"/>
      <c r="D7" s="19"/>
      <c r="E7" s="19"/>
      <c r="F7" s="19"/>
      <c r="G7" s="148"/>
      <c r="H7" s="18">
        <f t="shared" si="2"/>
        <v>0</v>
      </c>
      <c r="I7" s="19"/>
      <c r="J7" s="19"/>
      <c r="K7" s="38">
        <f t="shared" si="0"/>
        <v>0</v>
      </c>
      <c r="L7" s="99">
        <f t="shared" si="1"/>
        <v>0</v>
      </c>
    </row>
    <row r="8" spans="1:12" ht="26.25" customHeight="1" x14ac:dyDescent="0.25">
      <c r="A8" s="17" t="str">
        <f>'2024 Calculator'!D8</f>
        <v>Micro Kettle</v>
      </c>
      <c r="B8" s="114">
        <f>'2024 Calculator'!E8</f>
        <v>25</v>
      </c>
      <c r="C8" s="18"/>
      <c r="D8" s="19"/>
      <c r="E8" s="19"/>
      <c r="F8" s="19"/>
      <c r="G8" s="148"/>
      <c r="H8" s="18">
        <f t="shared" si="2"/>
        <v>0</v>
      </c>
      <c r="I8" s="19"/>
      <c r="J8" s="19"/>
      <c r="K8" s="38">
        <f t="shared" si="0"/>
        <v>0</v>
      </c>
      <c r="L8" s="99">
        <f t="shared" si="1"/>
        <v>0</v>
      </c>
    </row>
    <row r="9" spans="1:12" ht="26.25" customHeight="1" x14ac:dyDescent="0.25">
      <c r="A9" s="17" t="str">
        <f>'2024 Calculator'!D9</f>
        <v>Micro Butter</v>
      </c>
      <c r="B9" s="114">
        <f>'2024 Calculator'!E9</f>
        <v>25</v>
      </c>
      <c r="C9" s="18"/>
      <c r="D9" s="19"/>
      <c r="E9" s="19"/>
      <c r="F9" s="19"/>
      <c r="G9" s="148"/>
      <c r="H9" s="18">
        <f t="shared" si="2"/>
        <v>0</v>
      </c>
      <c r="I9" s="19"/>
      <c r="J9" s="19"/>
      <c r="K9" s="38">
        <f t="shared" si="0"/>
        <v>0</v>
      </c>
      <c r="L9" s="99">
        <f t="shared" si="1"/>
        <v>0</v>
      </c>
    </row>
    <row r="10" spans="1:12" ht="26.25" customHeight="1" x14ac:dyDescent="0.25">
      <c r="A10" s="17" t="str">
        <f>'2024 Calculator'!D10</f>
        <v>Salted Caramel</v>
      </c>
      <c r="B10" s="114">
        <f>'2024 Calculator'!E10</f>
        <v>25</v>
      </c>
      <c r="C10" s="18"/>
      <c r="D10" s="19"/>
      <c r="E10" s="19"/>
      <c r="F10" s="19"/>
      <c r="G10" s="148"/>
      <c r="H10" s="18">
        <f t="shared" si="2"/>
        <v>0</v>
      </c>
      <c r="I10" s="19"/>
      <c r="J10" s="19"/>
      <c r="K10" s="38">
        <f t="shared" si="0"/>
        <v>0</v>
      </c>
      <c r="L10" s="99">
        <f t="shared" si="1"/>
        <v>0</v>
      </c>
    </row>
    <row r="11" spans="1:12" ht="26.25" customHeight="1" x14ac:dyDescent="0.25">
      <c r="A11" s="17" t="str">
        <f>'2024 Calculator'!D11</f>
        <v>Savory Cheddar</v>
      </c>
      <c r="B11" s="114">
        <f>'2024 Calculator'!E11</f>
        <v>20</v>
      </c>
      <c r="C11" s="18"/>
      <c r="D11" s="19"/>
      <c r="E11" s="19"/>
      <c r="F11" s="19"/>
      <c r="G11" s="148"/>
      <c r="H11" s="18">
        <f t="shared" si="2"/>
        <v>0</v>
      </c>
      <c r="I11" s="19"/>
      <c r="J11" s="19"/>
      <c r="K11" s="38">
        <f t="shared" si="0"/>
        <v>0</v>
      </c>
      <c r="L11" s="99">
        <f t="shared" si="1"/>
        <v>0</v>
      </c>
    </row>
    <row r="12" spans="1:12" ht="26.25" customHeight="1" x14ac:dyDescent="0.25">
      <c r="A12" s="17" t="str">
        <f>'2024 Calculator'!D12</f>
        <v>Popping Corn</v>
      </c>
      <c r="B12" s="114">
        <f>'2024 Calculator'!E12</f>
        <v>17</v>
      </c>
      <c r="C12" s="18"/>
      <c r="D12" s="19"/>
      <c r="E12" s="19"/>
      <c r="F12" s="19"/>
      <c r="G12" s="148"/>
      <c r="H12" s="18">
        <f t="shared" si="2"/>
        <v>0</v>
      </c>
      <c r="I12" s="19"/>
      <c r="J12" s="19"/>
      <c r="K12" s="38">
        <f t="shared" si="0"/>
        <v>0</v>
      </c>
      <c r="L12" s="99">
        <f t="shared" si="1"/>
        <v>0</v>
      </c>
    </row>
    <row r="13" spans="1:12" ht="26.25" customHeight="1" x14ac:dyDescent="0.25">
      <c r="A13" s="17" t="str">
        <f>'2024 Calculator'!D13</f>
        <v>Caramel Corn</v>
      </c>
      <c r="B13" s="114">
        <f>'2024 Calculator'!E13</f>
        <v>12</v>
      </c>
      <c r="C13" s="18"/>
      <c r="D13" s="19"/>
      <c r="E13" s="19"/>
      <c r="F13" s="19"/>
      <c r="G13" s="148"/>
      <c r="H13" s="18">
        <f t="shared" si="2"/>
        <v>0</v>
      </c>
      <c r="I13" s="19"/>
      <c r="J13" s="19"/>
      <c r="K13" s="38">
        <f t="shared" si="0"/>
        <v>0</v>
      </c>
      <c r="L13" s="99">
        <f t="shared" si="1"/>
        <v>0</v>
      </c>
    </row>
    <row r="14" spans="1:12" ht="26.25" customHeight="1" x14ac:dyDescent="0.25">
      <c r="A14" s="17" t="str">
        <f>'2024 Calculator'!D14</f>
        <v>Salted Caramel Ceddar Mix</v>
      </c>
      <c r="B14" s="114">
        <f>'2024 Calculator'!E14</f>
        <v>17</v>
      </c>
      <c r="C14" s="18"/>
      <c r="D14" s="19"/>
      <c r="E14" s="19"/>
      <c r="F14" s="19"/>
      <c r="G14" s="148"/>
      <c r="H14" s="18">
        <f t="shared" si="2"/>
        <v>0</v>
      </c>
      <c r="I14" s="19"/>
      <c r="J14" s="19"/>
      <c r="K14" s="38">
        <f t="shared" si="0"/>
        <v>0</v>
      </c>
      <c r="L14" s="99">
        <f t="shared" si="1"/>
        <v>0</v>
      </c>
    </row>
    <row r="15" spans="1:12" ht="26.25" customHeight="1" x14ac:dyDescent="0.25">
      <c r="A15" s="17"/>
      <c r="B15" s="114"/>
      <c r="C15" s="18"/>
      <c r="D15" s="19"/>
      <c r="E15" s="19"/>
      <c r="F15" s="19"/>
      <c r="G15" s="148"/>
      <c r="H15" s="18">
        <f t="shared" si="2"/>
        <v>0</v>
      </c>
      <c r="I15" s="19"/>
      <c r="J15" s="19"/>
      <c r="K15" s="38">
        <f t="shared" si="0"/>
        <v>0</v>
      </c>
      <c r="L15" s="99">
        <f t="shared" si="1"/>
        <v>0</v>
      </c>
    </row>
    <row r="16" spans="1:12" ht="26.25" customHeight="1" x14ac:dyDescent="0.25">
      <c r="A16" s="17"/>
      <c r="B16" s="114"/>
      <c r="C16" s="18"/>
      <c r="D16" s="19"/>
      <c r="E16" s="19"/>
      <c r="F16" s="19"/>
      <c r="G16" s="148"/>
      <c r="H16" s="18">
        <f t="shared" si="2"/>
        <v>0</v>
      </c>
      <c r="I16" s="19"/>
      <c r="J16" s="19"/>
      <c r="K16" s="38">
        <f t="shared" si="0"/>
        <v>0</v>
      </c>
      <c r="L16" s="99">
        <f t="shared" si="1"/>
        <v>0</v>
      </c>
    </row>
    <row r="17" spans="1:12" ht="26.25" customHeight="1" x14ac:dyDescent="0.25">
      <c r="A17" s="17"/>
      <c r="B17" s="114"/>
      <c r="C17" s="18"/>
      <c r="D17" s="19"/>
      <c r="E17" s="19"/>
      <c r="F17" s="19"/>
      <c r="G17" s="148"/>
      <c r="H17" s="18">
        <f t="shared" si="2"/>
        <v>0</v>
      </c>
      <c r="I17" s="19"/>
      <c r="J17" s="19"/>
      <c r="K17" s="38">
        <f t="shared" si="0"/>
        <v>0</v>
      </c>
      <c r="L17" s="99">
        <f t="shared" si="1"/>
        <v>0</v>
      </c>
    </row>
    <row r="18" spans="1:12" ht="26.25" customHeight="1" x14ac:dyDescent="0.25">
      <c r="A18" s="17"/>
      <c r="B18" s="114"/>
      <c r="C18" s="18"/>
      <c r="D18" s="19"/>
      <c r="E18" s="19"/>
      <c r="F18" s="19"/>
      <c r="G18" s="148"/>
      <c r="H18" s="18"/>
      <c r="I18" s="19"/>
      <c r="J18" s="19"/>
      <c r="K18" s="38">
        <f>H18-I18+J18</f>
        <v>0</v>
      </c>
      <c r="L18" s="99">
        <f>SUM(B18*K18)</f>
        <v>0</v>
      </c>
    </row>
    <row r="19" spans="1:12" ht="26.25" customHeight="1" x14ac:dyDescent="0.25">
      <c r="A19" s="17"/>
      <c r="B19" s="114"/>
      <c r="C19" s="18"/>
      <c r="D19" s="19"/>
      <c r="E19" s="19"/>
      <c r="F19" s="19"/>
      <c r="G19" s="148"/>
      <c r="H19" s="18"/>
      <c r="I19" s="19"/>
      <c r="J19" s="19"/>
      <c r="K19" s="38">
        <f>H19-I19+J19</f>
        <v>0</v>
      </c>
      <c r="L19" s="99">
        <f>SUM(B19*K19)</f>
        <v>0</v>
      </c>
    </row>
    <row r="20" spans="1:12" ht="30" customHeight="1" x14ac:dyDescent="0.25">
      <c r="A20" s="55" t="s">
        <v>160</v>
      </c>
      <c r="B20" s="316"/>
      <c r="C20" s="316"/>
      <c r="D20" s="316"/>
      <c r="E20" s="316"/>
      <c r="F20" s="316"/>
      <c r="G20" s="316"/>
      <c r="H20" s="63"/>
      <c r="I20" s="63" t="s">
        <v>44</v>
      </c>
      <c r="J20" s="64"/>
      <c r="K20" s="55" t="s">
        <v>7</v>
      </c>
      <c r="L20" s="144">
        <f>SUM(L3:L19)</f>
        <v>0</v>
      </c>
    </row>
    <row r="21" spans="1:12" ht="24.95" customHeight="1" x14ac:dyDescent="0.25">
      <c r="A21" s="123" t="s">
        <v>10</v>
      </c>
      <c r="B21" s="317"/>
      <c r="C21" s="318"/>
      <c r="D21" s="318"/>
      <c r="E21" s="318"/>
      <c r="F21" s="318"/>
      <c r="G21" s="318"/>
      <c r="H21" s="11" t="s">
        <v>4</v>
      </c>
      <c r="I21" s="46"/>
      <c r="J21" s="46"/>
      <c r="K21" s="34" t="s">
        <v>94</v>
      </c>
      <c r="L21" s="32"/>
    </row>
    <row r="22" spans="1:12" ht="24.95" customHeight="1" x14ac:dyDescent="0.25">
      <c r="A22" s="54" t="s">
        <v>6</v>
      </c>
      <c r="B22" s="182"/>
      <c r="C22" s="183"/>
      <c r="D22" s="183"/>
      <c r="E22" s="183"/>
      <c r="F22" s="183"/>
      <c r="G22" s="183"/>
      <c r="H22" s="11"/>
      <c r="I22" s="21"/>
      <c r="J22" s="21"/>
      <c r="K22" s="34" t="s">
        <v>70</v>
      </c>
      <c r="L22" s="32"/>
    </row>
    <row r="23" spans="1:12" ht="24.95" customHeight="1" x14ac:dyDescent="0.2">
      <c r="B23" s="319"/>
      <c r="C23" s="320"/>
      <c r="D23" s="320"/>
      <c r="E23" s="320"/>
      <c r="F23" s="320"/>
      <c r="G23" s="320"/>
      <c r="I23" s="1"/>
      <c r="J23" s="1"/>
      <c r="K23" s="34" t="s">
        <v>18</v>
      </c>
      <c r="L23" s="32">
        <f>(J20+L20)-L21-L22</f>
        <v>0</v>
      </c>
    </row>
    <row r="24" spans="1:12" ht="24.95" customHeight="1" x14ac:dyDescent="0.2">
      <c r="A24" s="11"/>
      <c r="H24" s="11"/>
      <c r="I24" s="321" t="s">
        <v>79</v>
      </c>
      <c r="J24" s="321"/>
      <c r="K24" s="321"/>
      <c r="L24" s="32">
        <f>(L20*0.34)+J20</f>
        <v>0</v>
      </c>
    </row>
    <row r="25" spans="1:12" ht="24.95" customHeight="1" x14ac:dyDescent="0.2"/>
    <row r="26" spans="1:12" ht="24.95" customHeight="1" x14ac:dyDescent="0.2">
      <c r="A26" s="4" t="s">
        <v>69</v>
      </c>
      <c r="L26" s="32"/>
    </row>
    <row r="27" spans="1:12" ht="24.95" customHeight="1" x14ac:dyDescent="0.2">
      <c r="A27" s="4" t="s">
        <v>84</v>
      </c>
      <c r="L27" s="147">
        <f>L20</f>
        <v>0</v>
      </c>
    </row>
    <row r="28" spans="1:12" ht="24.95" customHeight="1" thickBot="1" x14ac:dyDescent="0.25">
      <c r="A28" s="4" t="s">
        <v>71</v>
      </c>
      <c r="L28" s="147"/>
    </row>
    <row r="29" spans="1:12" ht="24.95" customHeight="1" thickBot="1" x14ac:dyDescent="0.3">
      <c r="A29" s="54" t="s">
        <v>11</v>
      </c>
      <c r="L29" s="146">
        <f>L26+L27+L28</f>
        <v>0</v>
      </c>
    </row>
    <row r="30" spans="1:12" ht="24.95" customHeight="1" thickTop="1" x14ac:dyDescent="0.2"/>
    <row r="31" spans="1:12" ht="24.95" customHeight="1" x14ac:dyDescent="0.2">
      <c r="A31"/>
      <c r="C31"/>
      <c r="D31"/>
      <c r="E31"/>
      <c r="F31"/>
      <c r="G31"/>
      <c r="H31"/>
    </row>
    <row r="32" spans="1:12" ht="24.95" customHeight="1" x14ac:dyDescent="0.2">
      <c r="A32"/>
      <c r="C32"/>
      <c r="D32"/>
      <c r="E32"/>
      <c r="F32"/>
      <c r="G32"/>
      <c r="H32"/>
    </row>
    <row r="33" customFormat="1" ht="24.95" customHeight="1" x14ac:dyDescent="0.2"/>
    <row r="34" customFormat="1" ht="24.95" customHeight="1" x14ac:dyDescent="0.2"/>
    <row r="35" customFormat="1" ht="24.95" customHeight="1" x14ac:dyDescent="0.2"/>
    <row r="36" customFormat="1" ht="12.75" x14ac:dyDescent="0.2"/>
  </sheetData>
  <mergeCells count="5">
    <mergeCell ref="I24:K24"/>
    <mergeCell ref="A1:L1"/>
    <mergeCell ref="B20:G20"/>
    <mergeCell ref="B21:G21"/>
    <mergeCell ref="B23:G23"/>
  </mergeCells>
  <printOptions horizontalCentered="1" verticalCentered="1"/>
  <pageMargins left="0" right="0" top="0.23" bottom="0.24" header="0.5" footer="0.5"/>
  <pageSetup scale="91" orientation="portrait" r:id="rId1"/>
  <headerFooter alignWithMargins="0"/>
  <drawing r:id="rId2"/>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sheetPr codeName="Sheet63">
    <pageSetUpPr fitToPage="1"/>
  </sheetPr>
  <dimension ref="A1:L30"/>
  <sheetViews>
    <sheetView zoomScale="75" zoomScaleNormal="75" workbookViewId="0">
      <selection sqref="A1:L1"/>
    </sheetView>
  </sheetViews>
  <sheetFormatPr defaultRowHeight="14.25" x14ac:dyDescent="0.2"/>
  <cols>
    <col min="1" max="1" width="23.85546875" style="4" customWidth="1"/>
    <col min="2" max="2" width="8.140625" customWidth="1"/>
    <col min="3" max="8" width="7.28515625" style="1" customWidth="1"/>
    <col min="9" max="9" width="8.42578125" customWidth="1"/>
    <col min="10" max="10" width="8.28515625" bestFit="1" customWidth="1"/>
    <col min="12" max="12" width="14" customWidth="1"/>
  </cols>
  <sheetData>
    <row r="1" spans="1:12" ht="46.5" customHeight="1" x14ac:dyDescent="0.45">
      <c r="A1" s="315" t="s">
        <v>95</v>
      </c>
      <c r="B1" s="315"/>
      <c r="C1" s="315"/>
      <c r="D1" s="315"/>
      <c r="E1" s="315"/>
      <c r="F1" s="315"/>
      <c r="G1" s="315"/>
      <c r="H1" s="315"/>
      <c r="I1" s="315"/>
      <c r="J1" s="315"/>
      <c r="K1" s="315"/>
      <c r="L1" s="315"/>
    </row>
    <row r="2" spans="1:12" ht="47.25" x14ac:dyDescent="0.25">
      <c r="A2" s="13" t="s">
        <v>0</v>
      </c>
      <c r="B2" s="52" t="s">
        <v>1</v>
      </c>
      <c r="C2" s="9" t="s">
        <v>26</v>
      </c>
      <c r="D2" s="19" t="s">
        <v>17</v>
      </c>
      <c r="E2" s="19" t="s">
        <v>17</v>
      </c>
      <c r="F2" s="19" t="s">
        <v>17</v>
      </c>
      <c r="G2" s="148" t="s">
        <v>17</v>
      </c>
      <c r="H2" s="9" t="s">
        <v>27</v>
      </c>
      <c r="I2" s="8" t="s">
        <v>28</v>
      </c>
      <c r="J2" s="8" t="s">
        <v>24</v>
      </c>
      <c r="K2" s="37" t="s">
        <v>13</v>
      </c>
      <c r="L2" s="8" t="s">
        <v>2</v>
      </c>
    </row>
    <row r="3" spans="1:12" s="2" customFormat="1" ht="22.5" customHeight="1" x14ac:dyDescent="0.25">
      <c r="A3" s="17" t="str">
        <f>'2024 Calculator'!D3</f>
        <v>Hometown Hearos Donation</v>
      </c>
      <c r="B3" s="114">
        <f>'2024 Calculator'!E3</f>
        <v>30</v>
      </c>
      <c r="C3" s="18"/>
      <c r="D3" s="19"/>
      <c r="E3" s="19"/>
      <c r="F3" s="19"/>
      <c r="G3" s="148"/>
      <c r="H3" s="18">
        <f>SUM(C3:G3)</f>
        <v>0</v>
      </c>
      <c r="I3" s="19"/>
      <c r="J3" s="19"/>
      <c r="K3" s="38">
        <f t="shared" ref="K3:K17" si="0">H3-I3+J3</f>
        <v>0</v>
      </c>
      <c r="L3" s="99">
        <f t="shared" ref="L3:L17" si="1">SUM(B3*K3)</f>
        <v>0</v>
      </c>
    </row>
    <row r="4" spans="1:12" s="2" customFormat="1" ht="22.5" customHeight="1" x14ac:dyDescent="0.25">
      <c r="A4" s="17" t="str">
        <f>'2024 Calculator'!D4</f>
        <v>Hometown Hearos Donation</v>
      </c>
      <c r="B4" s="114">
        <f>'2024 Calculator'!E4</f>
        <v>5</v>
      </c>
      <c r="C4" s="18"/>
      <c r="D4" s="19"/>
      <c r="E4" s="19"/>
      <c r="F4" s="19"/>
      <c r="G4" s="148"/>
      <c r="H4" s="18">
        <f t="shared" ref="H4:H17" si="2">SUM(C4:G4)</f>
        <v>0</v>
      </c>
      <c r="I4" s="19"/>
      <c r="J4" s="19"/>
      <c r="K4" s="38">
        <f t="shared" si="0"/>
        <v>0</v>
      </c>
      <c r="L4" s="99">
        <f t="shared" si="1"/>
        <v>0</v>
      </c>
    </row>
    <row r="5" spans="1:12" ht="26.25" customHeight="1" x14ac:dyDescent="0.25">
      <c r="A5" s="17" t="str">
        <f>'2024 Calculator'!D5</f>
        <v>3-Pack Combo Box</v>
      </c>
      <c r="B5" s="114">
        <f>'2024 Calculator'!E5</f>
        <v>50</v>
      </c>
      <c r="C5" s="18"/>
      <c r="D5" s="19"/>
      <c r="E5" s="19"/>
      <c r="F5" s="19"/>
      <c r="G5" s="148"/>
      <c r="H5" s="18">
        <f t="shared" si="2"/>
        <v>0</v>
      </c>
      <c r="I5" s="19"/>
      <c r="J5" s="19"/>
      <c r="K5" s="38">
        <f t="shared" si="0"/>
        <v>0</v>
      </c>
      <c r="L5" s="99">
        <f t="shared" si="1"/>
        <v>0</v>
      </c>
    </row>
    <row r="6" spans="1:12" ht="26.25" customHeight="1" x14ac:dyDescent="0.25">
      <c r="A6" s="17" t="str">
        <f>'2024 Calculator'!D6</f>
        <v>White Chocolate Pretzels</v>
      </c>
      <c r="B6" s="114">
        <f>'2024 Calculator'!E6</f>
        <v>35</v>
      </c>
      <c r="C6" s="18"/>
      <c r="D6" s="19"/>
      <c r="E6" s="19"/>
      <c r="F6" s="19"/>
      <c r="G6" s="148"/>
      <c r="H6" s="18">
        <f t="shared" si="2"/>
        <v>0</v>
      </c>
      <c r="I6" s="19"/>
      <c r="J6" s="19"/>
      <c r="K6" s="38">
        <f t="shared" si="0"/>
        <v>0</v>
      </c>
      <c r="L6" s="99">
        <f t="shared" si="1"/>
        <v>0</v>
      </c>
    </row>
    <row r="7" spans="1:12" ht="26.25" customHeight="1" x14ac:dyDescent="0.25">
      <c r="A7" s="17" t="str">
        <f>'2024 Calculator'!D7</f>
        <v>Chocolate Drizzle Toffee</v>
      </c>
      <c r="B7" s="114">
        <f>'2024 Calculator'!E7</f>
        <v>35</v>
      </c>
      <c r="C7" s="18"/>
      <c r="D7" s="19"/>
      <c r="E7" s="19"/>
      <c r="F7" s="19"/>
      <c r="G7" s="148"/>
      <c r="H7" s="18">
        <f t="shared" si="2"/>
        <v>0</v>
      </c>
      <c r="I7" s="19"/>
      <c r="J7" s="19"/>
      <c r="K7" s="38">
        <f t="shared" si="0"/>
        <v>0</v>
      </c>
      <c r="L7" s="99">
        <f t="shared" si="1"/>
        <v>0</v>
      </c>
    </row>
    <row r="8" spans="1:12" ht="26.25" customHeight="1" x14ac:dyDescent="0.25">
      <c r="A8" s="17" t="str">
        <f>'2024 Calculator'!D8</f>
        <v>Micro Kettle</v>
      </c>
      <c r="B8" s="114">
        <f>'2024 Calculator'!E8</f>
        <v>25</v>
      </c>
      <c r="C8" s="18"/>
      <c r="D8" s="19"/>
      <c r="E8" s="19"/>
      <c r="F8" s="19"/>
      <c r="G8" s="148"/>
      <c r="H8" s="18">
        <f t="shared" si="2"/>
        <v>0</v>
      </c>
      <c r="I8" s="19"/>
      <c r="J8" s="19"/>
      <c r="K8" s="38">
        <f t="shared" si="0"/>
        <v>0</v>
      </c>
      <c r="L8" s="99">
        <f t="shared" si="1"/>
        <v>0</v>
      </c>
    </row>
    <row r="9" spans="1:12" ht="26.25" customHeight="1" x14ac:dyDescent="0.25">
      <c r="A9" s="17" t="str">
        <f>'2024 Calculator'!D9</f>
        <v>Micro Butter</v>
      </c>
      <c r="B9" s="114">
        <f>'2024 Calculator'!E9</f>
        <v>25</v>
      </c>
      <c r="C9" s="18"/>
      <c r="D9" s="19"/>
      <c r="E9" s="19"/>
      <c r="F9" s="19"/>
      <c r="G9" s="148"/>
      <c r="H9" s="18">
        <f t="shared" si="2"/>
        <v>0</v>
      </c>
      <c r="I9" s="19"/>
      <c r="J9" s="19"/>
      <c r="K9" s="38">
        <f t="shared" si="0"/>
        <v>0</v>
      </c>
      <c r="L9" s="99">
        <f t="shared" si="1"/>
        <v>0</v>
      </c>
    </row>
    <row r="10" spans="1:12" ht="26.25" customHeight="1" x14ac:dyDescent="0.25">
      <c r="A10" s="17" t="str">
        <f>'2024 Calculator'!D10</f>
        <v>Salted Caramel</v>
      </c>
      <c r="B10" s="114">
        <f>'2024 Calculator'!E10</f>
        <v>25</v>
      </c>
      <c r="C10" s="18"/>
      <c r="D10" s="19"/>
      <c r="E10" s="19"/>
      <c r="F10" s="19"/>
      <c r="G10" s="148"/>
      <c r="H10" s="18">
        <f t="shared" si="2"/>
        <v>0</v>
      </c>
      <c r="I10" s="19"/>
      <c r="J10" s="19"/>
      <c r="K10" s="38">
        <f t="shared" si="0"/>
        <v>0</v>
      </c>
      <c r="L10" s="99">
        <f t="shared" si="1"/>
        <v>0</v>
      </c>
    </row>
    <row r="11" spans="1:12" ht="26.25" customHeight="1" x14ac:dyDescent="0.25">
      <c r="A11" s="17" t="str">
        <f>'2024 Calculator'!D11</f>
        <v>Savory Cheddar</v>
      </c>
      <c r="B11" s="114">
        <f>'2024 Calculator'!E11</f>
        <v>20</v>
      </c>
      <c r="C11" s="18"/>
      <c r="D11" s="19"/>
      <c r="E11" s="19"/>
      <c r="F11" s="19"/>
      <c r="G11" s="148"/>
      <c r="H11" s="18">
        <f t="shared" si="2"/>
        <v>0</v>
      </c>
      <c r="I11" s="19"/>
      <c r="J11" s="19"/>
      <c r="K11" s="38">
        <f t="shared" si="0"/>
        <v>0</v>
      </c>
      <c r="L11" s="99">
        <f t="shared" si="1"/>
        <v>0</v>
      </c>
    </row>
    <row r="12" spans="1:12" ht="26.25" customHeight="1" x14ac:dyDescent="0.25">
      <c r="A12" s="17" t="str">
        <f>'2024 Calculator'!D12</f>
        <v>Popping Corn</v>
      </c>
      <c r="B12" s="114">
        <f>'2024 Calculator'!E12</f>
        <v>17</v>
      </c>
      <c r="C12" s="18"/>
      <c r="D12" s="19"/>
      <c r="E12" s="19"/>
      <c r="F12" s="19"/>
      <c r="G12" s="148"/>
      <c r="H12" s="18">
        <f t="shared" si="2"/>
        <v>0</v>
      </c>
      <c r="I12" s="19"/>
      <c r="J12" s="19"/>
      <c r="K12" s="38">
        <f t="shared" si="0"/>
        <v>0</v>
      </c>
      <c r="L12" s="99">
        <f t="shared" si="1"/>
        <v>0</v>
      </c>
    </row>
    <row r="13" spans="1:12" ht="26.25" customHeight="1" x14ac:dyDescent="0.25">
      <c r="A13" s="17" t="str">
        <f>'2024 Calculator'!D13</f>
        <v>Caramel Corn</v>
      </c>
      <c r="B13" s="114">
        <f>'2024 Calculator'!E13</f>
        <v>12</v>
      </c>
      <c r="C13" s="18"/>
      <c r="D13" s="19"/>
      <c r="E13" s="19"/>
      <c r="F13" s="19"/>
      <c r="G13" s="148"/>
      <c r="H13" s="18">
        <f t="shared" si="2"/>
        <v>0</v>
      </c>
      <c r="I13" s="19"/>
      <c r="J13" s="19"/>
      <c r="K13" s="38">
        <f t="shared" si="0"/>
        <v>0</v>
      </c>
      <c r="L13" s="99">
        <f t="shared" si="1"/>
        <v>0</v>
      </c>
    </row>
    <row r="14" spans="1:12" ht="26.25" customHeight="1" x14ac:dyDescent="0.25">
      <c r="A14" s="112" t="str">
        <f>'2024 Calculator'!D14</f>
        <v>Salted Caramel Ceddar Mix</v>
      </c>
      <c r="B14" s="114">
        <f>'2024 Calculator'!E14</f>
        <v>17</v>
      </c>
      <c r="C14" s="18"/>
      <c r="D14" s="19"/>
      <c r="E14" s="19"/>
      <c r="F14" s="19"/>
      <c r="G14" s="148"/>
      <c r="H14" s="18">
        <f t="shared" si="2"/>
        <v>0</v>
      </c>
      <c r="I14" s="19"/>
      <c r="J14" s="19"/>
      <c r="K14" s="38">
        <f t="shared" si="0"/>
        <v>0</v>
      </c>
      <c r="L14" s="99">
        <f t="shared" si="1"/>
        <v>0</v>
      </c>
    </row>
    <row r="15" spans="1:12" ht="26.25" customHeight="1" x14ac:dyDescent="0.25">
      <c r="A15" s="17"/>
      <c r="B15" s="114"/>
      <c r="C15" s="18"/>
      <c r="D15" s="19"/>
      <c r="E15" s="19"/>
      <c r="F15" s="19"/>
      <c r="G15" s="148"/>
      <c r="H15" s="18">
        <f t="shared" si="2"/>
        <v>0</v>
      </c>
      <c r="I15" s="19"/>
      <c r="J15" s="19"/>
      <c r="K15" s="38">
        <f t="shared" si="0"/>
        <v>0</v>
      </c>
      <c r="L15" s="99">
        <f t="shared" si="1"/>
        <v>0</v>
      </c>
    </row>
    <row r="16" spans="1:12" ht="26.25" customHeight="1" x14ac:dyDescent="0.25">
      <c r="A16" s="17"/>
      <c r="B16" s="114"/>
      <c r="C16" s="18"/>
      <c r="D16" s="19"/>
      <c r="E16" s="19"/>
      <c r="F16" s="19"/>
      <c r="G16" s="148"/>
      <c r="H16" s="18">
        <f t="shared" si="2"/>
        <v>0</v>
      </c>
      <c r="I16" s="19"/>
      <c r="J16" s="19"/>
      <c r="K16" s="38">
        <f t="shared" si="0"/>
        <v>0</v>
      </c>
      <c r="L16" s="99">
        <f t="shared" si="1"/>
        <v>0</v>
      </c>
    </row>
    <row r="17" spans="1:12" ht="26.25" customHeight="1" x14ac:dyDescent="0.25">
      <c r="A17" s="17"/>
      <c r="B17" s="114"/>
      <c r="C17" s="18"/>
      <c r="D17" s="19"/>
      <c r="E17" s="19"/>
      <c r="F17" s="19"/>
      <c r="G17" s="148"/>
      <c r="H17" s="18">
        <f t="shared" si="2"/>
        <v>0</v>
      </c>
      <c r="I17" s="19"/>
      <c r="J17" s="19"/>
      <c r="K17" s="38">
        <f t="shared" si="0"/>
        <v>0</v>
      </c>
      <c r="L17" s="99">
        <f t="shared" si="1"/>
        <v>0</v>
      </c>
    </row>
    <row r="18" spans="1:12" ht="26.25" customHeight="1" x14ac:dyDescent="0.25">
      <c r="A18" s="17"/>
      <c r="B18" s="114"/>
      <c r="C18" s="18"/>
      <c r="D18" s="19"/>
      <c r="E18" s="19"/>
      <c r="F18" s="19"/>
      <c r="G18" s="148"/>
      <c r="H18" s="18"/>
      <c r="I18" s="19"/>
      <c r="J18" s="19"/>
      <c r="K18" s="38">
        <f>H18-I18+J18</f>
        <v>0</v>
      </c>
      <c r="L18" s="99">
        <f>SUM(B18*K18)</f>
        <v>0</v>
      </c>
    </row>
    <row r="19" spans="1:12" ht="26.25" customHeight="1" x14ac:dyDescent="0.25">
      <c r="A19" s="17"/>
      <c r="B19" s="114"/>
      <c r="C19" s="18"/>
      <c r="D19" s="19"/>
      <c r="E19" s="19"/>
      <c r="F19" s="19"/>
      <c r="G19" s="148"/>
      <c r="H19" s="18"/>
      <c r="I19" s="19"/>
      <c r="J19" s="19"/>
      <c r="K19" s="38">
        <f>H19-I19+J19</f>
        <v>0</v>
      </c>
      <c r="L19" s="99">
        <f>SUM(B19*K19)</f>
        <v>0</v>
      </c>
    </row>
    <row r="20" spans="1:12" ht="30" customHeight="1" x14ac:dyDescent="0.25">
      <c r="A20" s="169" t="s">
        <v>163</v>
      </c>
      <c r="B20" s="316"/>
      <c r="C20" s="316"/>
      <c r="D20" s="316"/>
      <c r="E20" s="316"/>
      <c r="F20" s="316"/>
      <c r="G20" s="316"/>
      <c r="H20" s="63"/>
      <c r="I20" s="63" t="s">
        <v>44</v>
      </c>
      <c r="J20" s="64"/>
      <c r="K20" s="55" t="s">
        <v>7</v>
      </c>
      <c r="L20" s="144">
        <f>SUM(L3:L19)</f>
        <v>0</v>
      </c>
    </row>
    <row r="21" spans="1:12" ht="24.95" customHeight="1" x14ac:dyDescent="0.25">
      <c r="A21" s="123" t="s">
        <v>4</v>
      </c>
      <c r="B21" s="323"/>
      <c r="C21" s="323"/>
      <c r="D21" s="323"/>
      <c r="E21" s="323"/>
      <c r="F21" s="323"/>
      <c r="G21" s="323"/>
      <c r="H21"/>
      <c r="K21" s="34" t="s">
        <v>94</v>
      </c>
      <c r="L21" s="32"/>
    </row>
    <row r="22" spans="1:12" ht="24.95" customHeight="1" x14ac:dyDescent="0.25">
      <c r="A22" s="54" t="s">
        <v>6</v>
      </c>
      <c r="B22" s="3"/>
      <c r="C22" s="53"/>
      <c r="D22" s="53"/>
      <c r="E22" s="53"/>
      <c r="F22" s="53"/>
      <c r="G22"/>
      <c r="I22" s="1"/>
      <c r="J22" s="1"/>
      <c r="K22" s="34" t="s">
        <v>70</v>
      </c>
      <c r="L22" s="155"/>
    </row>
    <row r="23" spans="1:12" ht="24.95" customHeight="1" x14ac:dyDescent="0.2">
      <c r="A23" s="11"/>
      <c r="B23" s="319"/>
      <c r="C23" s="319"/>
      <c r="D23" s="319"/>
      <c r="E23" s="319"/>
      <c r="F23" s="319"/>
      <c r="G23" s="319"/>
      <c r="H23" s="11"/>
      <c r="I23" s="1"/>
      <c r="J23" s="1"/>
      <c r="K23" s="34" t="s">
        <v>18</v>
      </c>
      <c r="L23" s="32">
        <f>J20+L20-L21-L22</f>
        <v>0</v>
      </c>
    </row>
    <row r="24" spans="1:12" ht="24.95" customHeight="1" x14ac:dyDescent="0.2">
      <c r="I24" s="321" t="s">
        <v>79</v>
      </c>
      <c r="J24" s="321"/>
      <c r="K24" s="321"/>
      <c r="L24" s="32">
        <f>(L20*0.34)+J20</f>
        <v>0</v>
      </c>
    </row>
    <row r="25" spans="1:12" ht="24.95" customHeight="1" x14ac:dyDescent="0.25">
      <c r="A25" s="138" t="s">
        <v>67</v>
      </c>
      <c r="B25" s="170" t="s">
        <v>101</v>
      </c>
      <c r="C25"/>
      <c r="D25"/>
      <c r="E25"/>
      <c r="F25"/>
      <c r="G25"/>
      <c r="H25"/>
    </row>
    <row r="26" spans="1:12" ht="24.95" customHeight="1" x14ac:dyDescent="0.25">
      <c r="A26" s="122"/>
      <c r="C26"/>
      <c r="D26"/>
      <c r="E26"/>
      <c r="F26"/>
      <c r="G26"/>
      <c r="H26"/>
    </row>
    <row r="27" spans="1:12" ht="24.95" customHeight="1" x14ac:dyDescent="0.25">
      <c r="A27" s="122"/>
      <c r="C27"/>
      <c r="D27"/>
      <c r="E27"/>
      <c r="F27"/>
      <c r="G27"/>
      <c r="H27"/>
    </row>
    <row r="28" spans="1:12" ht="24.95" customHeight="1" x14ac:dyDescent="0.25">
      <c r="A28" s="122"/>
      <c r="C28"/>
      <c r="D28"/>
      <c r="E28"/>
      <c r="F28"/>
      <c r="G28"/>
      <c r="H28"/>
    </row>
    <row r="29" spans="1:12" ht="24.95" customHeight="1" x14ac:dyDescent="0.25">
      <c r="A29" s="122"/>
      <c r="C29"/>
      <c r="D29"/>
      <c r="E29"/>
      <c r="F29"/>
      <c r="G29"/>
      <c r="H29"/>
    </row>
    <row r="30" spans="1:12" ht="24.95" customHeight="1" x14ac:dyDescent="0.25">
      <c r="A30" s="122" t="s">
        <v>102</v>
      </c>
      <c r="B30">
        <f>SUM(B26:B29)</f>
        <v>0</v>
      </c>
    </row>
  </sheetData>
  <mergeCells count="5">
    <mergeCell ref="A1:L1"/>
    <mergeCell ref="B20:G20"/>
    <mergeCell ref="B21:G21"/>
    <mergeCell ref="B23:G23"/>
    <mergeCell ref="I24:K24"/>
  </mergeCells>
  <printOptions horizontalCentered="1" verticalCentered="1"/>
  <pageMargins left="0" right="0" top="0.23" bottom="0.24" header="0.5" footer="0.5"/>
  <pageSetup scale="92" orientation="portrait" r:id="rId1"/>
  <headerFooter alignWithMargins="0"/>
  <drawing r:id="rId2"/>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sheetPr codeName="Sheet64">
    <pageSetUpPr fitToPage="1"/>
  </sheetPr>
  <dimension ref="A1:L30"/>
  <sheetViews>
    <sheetView zoomScale="75" zoomScaleNormal="75" workbookViewId="0">
      <selection sqref="A1:L1"/>
    </sheetView>
  </sheetViews>
  <sheetFormatPr defaultRowHeight="14.25" x14ac:dyDescent="0.2"/>
  <cols>
    <col min="1" max="1" width="23.85546875" style="4" customWidth="1"/>
    <col min="2" max="2" width="8.140625" customWidth="1"/>
    <col min="3" max="8" width="7.28515625" style="1" customWidth="1"/>
    <col min="9" max="9" width="8.42578125" customWidth="1"/>
    <col min="10" max="10" width="8.5703125" bestFit="1" customWidth="1"/>
    <col min="12" max="12" width="14" customWidth="1"/>
  </cols>
  <sheetData>
    <row r="1" spans="1:12" ht="46.5" customHeight="1" x14ac:dyDescent="0.45">
      <c r="A1" s="315" t="s">
        <v>95</v>
      </c>
      <c r="B1" s="315"/>
      <c r="C1" s="315"/>
      <c r="D1" s="315"/>
      <c r="E1" s="315"/>
      <c r="F1" s="315"/>
      <c r="G1" s="315"/>
      <c r="H1" s="315"/>
      <c r="I1" s="315"/>
      <c r="J1" s="315"/>
      <c r="K1" s="315"/>
      <c r="L1" s="315"/>
    </row>
    <row r="2" spans="1:12" ht="47.25" x14ac:dyDescent="0.25">
      <c r="A2" s="13" t="s">
        <v>0</v>
      </c>
      <c r="B2" s="52" t="s">
        <v>1</v>
      </c>
      <c r="C2" s="9" t="s">
        <v>26</v>
      </c>
      <c r="D2" s="19" t="s">
        <v>17</v>
      </c>
      <c r="E2" s="19" t="s">
        <v>17</v>
      </c>
      <c r="F2" s="19" t="s">
        <v>17</v>
      </c>
      <c r="G2" s="148" t="s">
        <v>17</v>
      </c>
      <c r="H2" s="9" t="s">
        <v>27</v>
      </c>
      <c r="I2" s="8" t="s">
        <v>28</v>
      </c>
      <c r="J2" s="8" t="s">
        <v>24</v>
      </c>
      <c r="K2" s="37" t="s">
        <v>13</v>
      </c>
      <c r="L2" s="8" t="s">
        <v>2</v>
      </c>
    </row>
    <row r="3" spans="1:12" s="2" customFormat="1" ht="22.5" customHeight="1" x14ac:dyDescent="0.25">
      <c r="A3" s="17" t="str">
        <f>'2024 Calculator'!D3</f>
        <v>Hometown Hearos Donation</v>
      </c>
      <c r="B3" s="114">
        <f>'2024 Calculator'!E3</f>
        <v>30</v>
      </c>
      <c r="C3" s="18"/>
      <c r="D3" s="19"/>
      <c r="E3" s="19"/>
      <c r="F3" s="19"/>
      <c r="G3" s="148"/>
      <c r="H3" s="18">
        <f>SUM(C3:G3)</f>
        <v>0</v>
      </c>
      <c r="I3" s="19"/>
      <c r="J3" s="19"/>
      <c r="K3" s="38">
        <f t="shared" ref="K3:K17" si="0">H3-I3+J3</f>
        <v>0</v>
      </c>
      <c r="L3" s="99">
        <f t="shared" ref="L3:L17" si="1">SUM(B3*K3)</f>
        <v>0</v>
      </c>
    </row>
    <row r="4" spans="1:12" s="2" customFormat="1" ht="22.5" customHeight="1" x14ac:dyDescent="0.25">
      <c r="A4" s="17" t="str">
        <f>'2024 Calculator'!D4</f>
        <v>Hometown Hearos Donation</v>
      </c>
      <c r="B4" s="114">
        <f>'2024 Calculator'!E4</f>
        <v>5</v>
      </c>
      <c r="C4" s="18"/>
      <c r="D4" s="19"/>
      <c r="E4" s="19"/>
      <c r="F4" s="19"/>
      <c r="G4" s="148"/>
      <c r="H4" s="18">
        <f t="shared" ref="H4:H17" si="2">SUM(C4:G4)</f>
        <v>0</v>
      </c>
      <c r="I4" s="19"/>
      <c r="J4" s="19"/>
      <c r="K4" s="38">
        <f t="shared" si="0"/>
        <v>0</v>
      </c>
      <c r="L4" s="99">
        <f t="shared" si="1"/>
        <v>0</v>
      </c>
    </row>
    <row r="5" spans="1:12" ht="26.25" customHeight="1" x14ac:dyDescent="0.25">
      <c r="A5" s="17" t="str">
        <f>'2024 Calculator'!D5</f>
        <v>3-Pack Combo Box</v>
      </c>
      <c r="B5" s="114">
        <f>'2024 Calculator'!E5</f>
        <v>50</v>
      </c>
      <c r="C5" s="18"/>
      <c r="D5" s="19"/>
      <c r="E5" s="19"/>
      <c r="F5" s="19"/>
      <c r="G5" s="148"/>
      <c r="H5" s="18">
        <f t="shared" si="2"/>
        <v>0</v>
      </c>
      <c r="I5" s="19"/>
      <c r="J5" s="19"/>
      <c r="K5" s="38">
        <f t="shared" si="0"/>
        <v>0</v>
      </c>
      <c r="L5" s="99">
        <f t="shared" si="1"/>
        <v>0</v>
      </c>
    </row>
    <row r="6" spans="1:12" ht="26.25" customHeight="1" x14ac:dyDescent="0.25">
      <c r="A6" s="17" t="str">
        <f>'2024 Calculator'!D6</f>
        <v>White Chocolate Pretzels</v>
      </c>
      <c r="B6" s="114">
        <f>'2024 Calculator'!E6</f>
        <v>35</v>
      </c>
      <c r="C6" s="18"/>
      <c r="D6" s="19"/>
      <c r="E6" s="19"/>
      <c r="F6" s="19"/>
      <c r="G6" s="148"/>
      <c r="H6" s="18">
        <f t="shared" si="2"/>
        <v>0</v>
      </c>
      <c r="I6" s="19"/>
      <c r="J6" s="19"/>
      <c r="K6" s="38">
        <f t="shared" si="0"/>
        <v>0</v>
      </c>
      <c r="L6" s="99">
        <f t="shared" si="1"/>
        <v>0</v>
      </c>
    </row>
    <row r="7" spans="1:12" ht="26.25" customHeight="1" x14ac:dyDescent="0.25">
      <c r="A7" s="17" t="str">
        <f>'2024 Calculator'!D7</f>
        <v>Chocolate Drizzle Toffee</v>
      </c>
      <c r="B7" s="114">
        <f>'2024 Calculator'!E7</f>
        <v>35</v>
      </c>
      <c r="C7" s="18"/>
      <c r="D7" s="19"/>
      <c r="E7" s="19"/>
      <c r="F7" s="19"/>
      <c r="G7" s="148"/>
      <c r="H7" s="18">
        <f t="shared" si="2"/>
        <v>0</v>
      </c>
      <c r="I7" s="19"/>
      <c r="J7" s="19"/>
      <c r="K7" s="38">
        <f t="shared" si="0"/>
        <v>0</v>
      </c>
      <c r="L7" s="99">
        <f t="shared" si="1"/>
        <v>0</v>
      </c>
    </row>
    <row r="8" spans="1:12" ht="26.25" customHeight="1" x14ac:dyDescent="0.25">
      <c r="A8" s="17" t="str">
        <f>'2024 Calculator'!D8</f>
        <v>Micro Kettle</v>
      </c>
      <c r="B8" s="114">
        <f>'2024 Calculator'!E8</f>
        <v>25</v>
      </c>
      <c r="C8" s="18"/>
      <c r="D8" s="19"/>
      <c r="E8" s="19"/>
      <c r="F8" s="19"/>
      <c r="G8" s="148"/>
      <c r="H8" s="18">
        <f t="shared" si="2"/>
        <v>0</v>
      </c>
      <c r="I8" s="19"/>
      <c r="J8" s="19"/>
      <c r="K8" s="38">
        <f t="shared" si="0"/>
        <v>0</v>
      </c>
      <c r="L8" s="99">
        <f t="shared" si="1"/>
        <v>0</v>
      </c>
    </row>
    <row r="9" spans="1:12" ht="26.25" customHeight="1" x14ac:dyDescent="0.25">
      <c r="A9" s="17" t="str">
        <f>'2024 Calculator'!D9</f>
        <v>Micro Butter</v>
      </c>
      <c r="B9" s="114">
        <f>'2024 Calculator'!E9</f>
        <v>25</v>
      </c>
      <c r="C9" s="18"/>
      <c r="D9" s="19"/>
      <c r="E9" s="19"/>
      <c r="F9" s="19"/>
      <c r="G9" s="148"/>
      <c r="H9" s="18">
        <f t="shared" si="2"/>
        <v>0</v>
      </c>
      <c r="I9" s="19"/>
      <c r="J9" s="19"/>
      <c r="K9" s="38">
        <f t="shared" si="0"/>
        <v>0</v>
      </c>
      <c r="L9" s="99">
        <f t="shared" si="1"/>
        <v>0</v>
      </c>
    </row>
    <row r="10" spans="1:12" ht="26.25" customHeight="1" x14ac:dyDescent="0.25">
      <c r="A10" s="17" t="str">
        <f>'2024 Calculator'!D10</f>
        <v>Salted Caramel</v>
      </c>
      <c r="B10" s="114">
        <f>'2024 Calculator'!E10</f>
        <v>25</v>
      </c>
      <c r="C10" s="18"/>
      <c r="D10" s="19"/>
      <c r="E10" s="19"/>
      <c r="F10" s="19"/>
      <c r="G10" s="148"/>
      <c r="H10" s="18">
        <f t="shared" si="2"/>
        <v>0</v>
      </c>
      <c r="I10" s="19"/>
      <c r="J10" s="19"/>
      <c r="K10" s="38">
        <f t="shared" si="0"/>
        <v>0</v>
      </c>
      <c r="L10" s="99">
        <f t="shared" si="1"/>
        <v>0</v>
      </c>
    </row>
    <row r="11" spans="1:12" ht="26.25" customHeight="1" x14ac:dyDescent="0.25">
      <c r="A11" s="17" t="str">
        <f>'2024 Calculator'!D11</f>
        <v>Savory Cheddar</v>
      </c>
      <c r="B11" s="114">
        <f>'2024 Calculator'!E11</f>
        <v>20</v>
      </c>
      <c r="C11" s="18"/>
      <c r="D11" s="19"/>
      <c r="E11" s="19"/>
      <c r="F11" s="19"/>
      <c r="G11" s="148"/>
      <c r="H11" s="18">
        <f t="shared" si="2"/>
        <v>0</v>
      </c>
      <c r="I11" s="19"/>
      <c r="J11" s="19"/>
      <c r="K11" s="38">
        <f t="shared" si="0"/>
        <v>0</v>
      </c>
      <c r="L11" s="99">
        <f t="shared" si="1"/>
        <v>0</v>
      </c>
    </row>
    <row r="12" spans="1:12" ht="26.25" customHeight="1" x14ac:dyDescent="0.25">
      <c r="A12" s="17" t="str">
        <f>'2024 Calculator'!D12</f>
        <v>Popping Corn</v>
      </c>
      <c r="B12" s="114">
        <f>'2024 Calculator'!E12</f>
        <v>17</v>
      </c>
      <c r="C12" s="18"/>
      <c r="D12" s="19"/>
      <c r="E12" s="19"/>
      <c r="F12" s="19"/>
      <c r="G12" s="148"/>
      <c r="H12" s="18">
        <f t="shared" si="2"/>
        <v>0</v>
      </c>
      <c r="I12" s="19"/>
      <c r="J12" s="19"/>
      <c r="K12" s="38">
        <f t="shared" si="0"/>
        <v>0</v>
      </c>
      <c r="L12" s="99">
        <f t="shared" si="1"/>
        <v>0</v>
      </c>
    </row>
    <row r="13" spans="1:12" ht="26.25" customHeight="1" x14ac:dyDescent="0.25">
      <c r="A13" s="17" t="str">
        <f>'2024 Calculator'!D13</f>
        <v>Caramel Corn</v>
      </c>
      <c r="B13" s="114">
        <f>'2024 Calculator'!E13</f>
        <v>12</v>
      </c>
      <c r="C13" s="18"/>
      <c r="D13" s="19"/>
      <c r="E13" s="19"/>
      <c r="F13" s="19"/>
      <c r="G13" s="148"/>
      <c r="H13" s="18">
        <f t="shared" si="2"/>
        <v>0</v>
      </c>
      <c r="I13" s="19"/>
      <c r="J13" s="19"/>
      <c r="K13" s="38">
        <f t="shared" si="0"/>
        <v>0</v>
      </c>
      <c r="L13" s="99">
        <f t="shared" si="1"/>
        <v>0</v>
      </c>
    </row>
    <row r="14" spans="1:12" ht="26.25" customHeight="1" x14ac:dyDescent="0.25">
      <c r="A14" s="112" t="str">
        <f>'2024 Calculator'!D14</f>
        <v>Salted Caramel Ceddar Mix</v>
      </c>
      <c r="B14" s="114">
        <f>'2024 Calculator'!E14</f>
        <v>17</v>
      </c>
      <c r="C14" s="18"/>
      <c r="D14" s="19"/>
      <c r="E14" s="19"/>
      <c r="F14" s="19"/>
      <c r="G14" s="148"/>
      <c r="H14" s="18">
        <f t="shared" si="2"/>
        <v>0</v>
      </c>
      <c r="I14" s="19"/>
      <c r="J14" s="19"/>
      <c r="K14" s="38">
        <f t="shared" si="0"/>
        <v>0</v>
      </c>
      <c r="L14" s="99">
        <f t="shared" si="1"/>
        <v>0</v>
      </c>
    </row>
    <row r="15" spans="1:12" ht="26.25" customHeight="1" x14ac:dyDescent="0.25">
      <c r="A15" s="17"/>
      <c r="B15" s="114"/>
      <c r="C15" s="18"/>
      <c r="D15" s="19"/>
      <c r="E15" s="19"/>
      <c r="F15" s="19"/>
      <c r="G15" s="148"/>
      <c r="H15" s="18">
        <f t="shared" si="2"/>
        <v>0</v>
      </c>
      <c r="I15" s="19"/>
      <c r="J15" s="19"/>
      <c r="K15" s="38">
        <f t="shared" si="0"/>
        <v>0</v>
      </c>
      <c r="L15" s="99">
        <f t="shared" si="1"/>
        <v>0</v>
      </c>
    </row>
    <row r="16" spans="1:12" ht="26.25" customHeight="1" x14ac:dyDescent="0.25">
      <c r="A16" s="17"/>
      <c r="B16" s="114"/>
      <c r="C16" s="18"/>
      <c r="D16" s="19"/>
      <c r="E16" s="19"/>
      <c r="F16" s="19"/>
      <c r="G16" s="148"/>
      <c r="H16" s="18">
        <f t="shared" si="2"/>
        <v>0</v>
      </c>
      <c r="I16" s="19"/>
      <c r="J16" s="19"/>
      <c r="K16" s="38">
        <f t="shared" si="0"/>
        <v>0</v>
      </c>
      <c r="L16" s="99">
        <f t="shared" si="1"/>
        <v>0</v>
      </c>
    </row>
    <row r="17" spans="1:12" ht="26.25" customHeight="1" x14ac:dyDescent="0.25">
      <c r="A17" s="17"/>
      <c r="B17" s="114"/>
      <c r="C17" s="18"/>
      <c r="D17" s="19"/>
      <c r="E17" s="19"/>
      <c r="F17" s="19"/>
      <c r="G17" s="148"/>
      <c r="H17" s="18">
        <f t="shared" si="2"/>
        <v>0</v>
      </c>
      <c r="I17" s="19"/>
      <c r="J17" s="19"/>
      <c r="K17" s="38">
        <f t="shared" si="0"/>
        <v>0</v>
      </c>
      <c r="L17" s="99">
        <f t="shared" si="1"/>
        <v>0</v>
      </c>
    </row>
    <row r="18" spans="1:12" ht="26.25" customHeight="1" x14ac:dyDescent="0.25">
      <c r="A18" s="17"/>
      <c r="B18" s="114"/>
      <c r="C18" s="18"/>
      <c r="D18" s="19"/>
      <c r="E18" s="19"/>
      <c r="F18" s="19"/>
      <c r="G18" s="148"/>
      <c r="H18" s="18"/>
      <c r="I18" s="19"/>
      <c r="J18" s="19"/>
      <c r="K18" s="38">
        <f>H18-I18+J18</f>
        <v>0</v>
      </c>
      <c r="L18" s="99">
        <f>SUM(B18*K18)</f>
        <v>0</v>
      </c>
    </row>
    <row r="19" spans="1:12" ht="26.25" customHeight="1" x14ac:dyDescent="0.25">
      <c r="A19" s="17"/>
      <c r="B19" s="114"/>
      <c r="C19" s="18"/>
      <c r="D19" s="19"/>
      <c r="E19" s="19"/>
      <c r="F19" s="19"/>
      <c r="G19" s="148"/>
      <c r="H19" s="18"/>
      <c r="I19" s="19"/>
      <c r="J19" s="19"/>
      <c r="K19" s="38">
        <f>H19-I19+J19</f>
        <v>0</v>
      </c>
      <c r="L19" s="99">
        <f>SUM(B19*K19)</f>
        <v>0</v>
      </c>
    </row>
    <row r="20" spans="1:12" ht="30" customHeight="1" x14ac:dyDescent="0.25">
      <c r="A20" s="169" t="s">
        <v>163</v>
      </c>
      <c r="B20" s="316"/>
      <c r="C20" s="316"/>
      <c r="D20" s="316"/>
      <c r="E20" s="316"/>
      <c r="F20" s="316"/>
      <c r="G20" s="316"/>
      <c r="H20" s="63"/>
      <c r="I20" s="63" t="s">
        <v>44</v>
      </c>
      <c r="J20" s="64"/>
      <c r="K20" s="55" t="s">
        <v>7</v>
      </c>
      <c r="L20" s="144">
        <f>SUM(L3:L19)</f>
        <v>0</v>
      </c>
    </row>
    <row r="21" spans="1:12" ht="24.95" customHeight="1" x14ac:dyDescent="0.25">
      <c r="A21" s="123" t="s">
        <v>4</v>
      </c>
      <c r="B21" s="323"/>
      <c r="C21" s="323"/>
      <c r="D21" s="323"/>
      <c r="E21" s="323"/>
      <c r="F21" s="323"/>
      <c r="G21" s="323"/>
      <c r="H21"/>
      <c r="K21" s="34" t="s">
        <v>94</v>
      </c>
      <c r="L21" s="32"/>
    </row>
    <row r="22" spans="1:12" ht="24.95" customHeight="1" x14ac:dyDescent="0.25">
      <c r="A22" s="54" t="s">
        <v>6</v>
      </c>
      <c r="B22" s="3"/>
      <c r="C22" s="53"/>
      <c r="D22" s="53"/>
      <c r="E22" s="53"/>
      <c r="F22" s="53"/>
      <c r="G22"/>
      <c r="I22" s="1"/>
      <c r="J22" s="1"/>
      <c r="K22" s="34" t="s">
        <v>70</v>
      </c>
      <c r="L22" s="155"/>
    </row>
    <row r="23" spans="1:12" ht="24.95" customHeight="1" x14ac:dyDescent="0.2">
      <c r="A23" s="11"/>
      <c r="B23" s="319"/>
      <c r="C23" s="319"/>
      <c r="D23" s="319"/>
      <c r="E23" s="319"/>
      <c r="F23" s="319"/>
      <c r="G23" s="319"/>
      <c r="H23" s="11"/>
      <c r="I23" s="1"/>
      <c r="J23" s="1"/>
      <c r="K23" s="34" t="s">
        <v>18</v>
      </c>
      <c r="L23" s="32">
        <f>J20+L20-L21-L22</f>
        <v>0</v>
      </c>
    </row>
    <row r="24" spans="1:12" ht="24.95" customHeight="1" x14ac:dyDescent="0.2">
      <c r="I24" s="321" t="s">
        <v>79</v>
      </c>
      <c r="J24" s="321"/>
      <c r="K24" s="321"/>
      <c r="L24" s="32">
        <f>(L20*0.34)+J20</f>
        <v>0</v>
      </c>
    </row>
    <row r="25" spans="1:12" ht="24.95" customHeight="1" x14ac:dyDescent="0.25">
      <c r="A25" s="138" t="s">
        <v>67</v>
      </c>
      <c r="B25" s="170" t="s">
        <v>101</v>
      </c>
      <c r="C25"/>
      <c r="D25"/>
      <c r="E25"/>
      <c r="F25"/>
      <c r="G25"/>
      <c r="H25"/>
    </row>
    <row r="26" spans="1:12" ht="24.95" customHeight="1" x14ac:dyDescent="0.25">
      <c r="A26" s="122"/>
      <c r="C26"/>
      <c r="D26"/>
      <c r="E26"/>
      <c r="F26"/>
      <c r="G26"/>
      <c r="H26"/>
    </row>
    <row r="27" spans="1:12" ht="24.95" customHeight="1" x14ac:dyDescent="0.25">
      <c r="A27" s="122"/>
      <c r="C27"/>
      <c r="D27"/>
      <c r="E27"/>
      <c r="F27"/>
      <c r="G27"/>
      <c r="H27"/>
    </row>
    <row r="28" spans="1:12" ht="24.95" customHeight="1" x14ac:dyDescent="0.25">
      <c r="A28" s="122"/>
      <c r="C28"/>
      <c r="D28"/>
      <c r="E28"/>
      <c r="F28"/>
      <c r="G28"/>
      <c r="H28"/>
    </row>
    <row r="29" spans="1:12" ht="24.95" customHeight="1" x14ac:dyDescent="0.25">
      <c r="A29" s="122"/>
      <c r="C29"/>
      <c r="D29"/>
      <c r="E29"/>
      <c r="F29"/>
      <c r="G29"/>
      <c r="H29"/>
    </row>
    <row r="30" spans="1:12" ht="24.95" customHeight="1" x14ac:dyDescent="0.25">
      <c r="A30" s="122" t="s">
        <v>102</v>
      </c>
      <c r="B30">
        <f>SUM(B26:B29)</f>
        <v>0</v>
      </c>
    </row>
  </sheetData>
  <mergeCells count="5">
    <mergeCell ref="A1:L1"/>
    <mergeCell ref="B20:G20"/>
    <mergeCell ref="B21:G21"/>
    <mergeCell ref="B23:G23"/>
    <mergeCell ref="I24:K24"/>
  </mergeCells>
  <printOptions horizontalCentered="1" verticalCentered="1"/>
  <pageMargins left="0" right="0" top="0.23" bottom="0.24" header="0.5" footer="0.5"/>
  <pageSetup scale="92" orientation="portrait" r:id="rId1"/>
  <headerFooter alignWithMargins="0"/>
  <drawing r:id="rId2"/>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sheetPr codeName="Sheet65">
    <pageSetUpPr fitToPage="1"/>
  </sheetPr>
  <dimension ref="A1:L31"/>
  <sheetViews>
    <sheetView zoomScale="75" zoomScaleNormal="75" workbookViewId="0">
      <selection sqref="A1:L1"/>
    </sheetView>
  </sheetViews>
  <sheetFormatPr defaultRowHeight="14.25" x14ac:dyDescent="0.2"/>
  <cols>
    <col min="1" max="1" width="23.85546875" style="4" customWidth="1"/>
    <col min="2" max="2" width="8.140625" customWidth="1"/>
    <col min="3" max="8" width="7.28515625" style="1" customWidth="1"/>
    <col min="9" max="9" width="8.42578125" customWidth="1"/>
    <col min="10" max="10" width="9.5703125" bestFit="1" customWidth="1"/>
    <col min="12" max="12" width="14" customWidth="1"/>
  </cols>
  <sheetData>
    <row r="1" spans="1:12" ht="46.5" customHeight="1" x14ac:dyDescent="0.45">
      <c r="A1" s="315" t="s">
        <v>95</v>
      </c>
      <c r="B1" s="315"/>
      <c r="C1" s="315"/>
      <c r="D1" s="315"/>
      <c r="E1" s="315"/>
      <c r="F1" s="315"/>
      <c r="G1" s="315"/>
      <c r="H1" s="315"/>
      <c r="I1" s="315"/>
      <c r="J1" s="315"/>
      <c r="K1" s="315"/>
      <c r="L1" s="315"/>
    </row>
    <row r="2" spans="1:12" ht="47.25" x14ac:dyDescent="0.25">
      <c r="A2" s="13" t="s">
        <v>0</v>
      </c>
      <c r="B2" s="52" t="s">
        <v>1</v>
      </c>
      <c r="C2" s="9" t="s">
        <v>26</v>
      </c>
      <c r="D2" s="19" t="s">
        <v>17</v>
      </c>
      <c r="E2" s="19" t="s">
        <v>17</v>
      </c>
      <c r="F2" s="19" t="s">
        <v>17</v>
      </c>
      <c r="G2" s="148" t="s">
        <v>17</v>
      </c>
      <c r="H2" s="9" t="s">
        <v>27</v>
      </c>
      <c r="I2" s="8" t="s">
        <v>28</v>
      </c>
      <c r="J2" s="8" t="s">
        <v>24</v>
      </c>
      <c r="K2" s="37" t="s">
        <v>13</v>
      </c>
      <c r="L2" s="8" t="s">
        <v>2</v>
      </c>
    </row>
    <row r="3" spans="1:12" s="2" customFormat="1" ht="22.5" customHeight="1" x14ac:dyDescent="0.25">
      <c r="A3" s="17" t="str">
        <f>'2024 Calculator'!D3</f>
        <v>Hometown Hearos Donation</v>
      </c>
      <c r="B3" s="114">
        <f>'2024 Calculator'!E3</f>
        <v>30</v>
      </c>
      <c r="C3" s="18"/>
      <c r="D3" s="19"/>
      <c r="E3" s="19"/>
      <c r="F3" s="19"/>
      <c r="G3" s="148"/>
      <c r="H3" s="18">
        <f>SUM(C3:G3)</f>
        <v>0</v>
      </c>
      <c r="I3" s="19"/>
      <c r="J3" s="19"/>
      <c r="K3" s="38">
        <f t="shared" ref="K3:K17" si="0">H3-I3+J3</f>
        <v>0</v>
      </c>
      <c r="L3" s="99">
        <f t="shared" ref="L3:L17" si="1">SUM(B3*K3)</f>
        <v>0</v>
      </c>
    </row>
    <row r="4" spans="1:12" s="2" customFormat="1" ht="22.5" customHeight="1" x14ac:dyDescent="0.25">
      <c r="A4" s="17" t="str">
        <f>'2024 Calculator'!D4</f>
        <v>Hometown Hearos Donation</v>
      </c>
      <c r="B4" s="114">
        <f>'2024 Calculator'!E4</f>
        <v>5</v>
      </c>
      <c r="C4" s="18"/>
      <c r="D4" s="19"/>
      <c r="E4" s="19"/>
      <c r="F4" s="19"/>
      <c r="G4" s="148"/>
      <c r="H4" s="18">
        <f t="shared" ref="H4:H17" si="2">SUM(C4:G4)</f>
        <v>0</v>
      </c>
      <c r="I4" s="19"/>
      <c r="J4" s="19"/>
      <c r="K4" s="38">
        <f t="shared" si="0"/>
        <v>0</v>
      </c>
      <c r="L4" s="99">
        <f t="shared" si="1"/>
        <v>0</v>
      </c>
    </row>
    <row r="5" spans="1:12" ht="26.25" customHeight="1" x14ac:dyDescent="0.25">
      <c r="A5" s="17" t="str">
        <f>'2024 Calculator'!D5</f>
        <v>3-Pack Combo Box</v>
      </c>
      <c r="B5" s="114">
        <f>'2024 Calculator'!E5</f>
        <v>50</v>
      </c>
      <c r="C5" s="18"/>
      <c r="D5" s="19"/>
      <c r="E5" s="19"/>
      <c r="F5" s="19"/>
      <c r="G5" s="148"/>
      <c r="H5" s="18">
        <f t="shared" si="2"/>
        <v>0</v>
      </c>
      <c r="I5" s="19"/>
      <c r="J5" s="19"/>
      <c r="K5" s="38">
        <f t="shared" si="0"/>
        <v>0</v>
      </c>
      <c r="L5" s="99">
        <f t="shared" si="1"/>
        <v>0</v>
      </c>
    </row>
    <row r="6" spans="1:12" ht="26.25" customHeight="1" x14ac:dyDescent="0.25">
      <c r="A6" s="17" t="str">
        <f>'2024 Calculator'!D6</f>
        <v>White Chocolate Pretzels</v>
      </c>
      <c r="B6" s="114">
        <f>'2024 Calculator'!E6</f>
        <v>35</v>
      </c>
      <c r="C6" s="18"/>
      <c r="D6" s="19"/>
      <c r="E6" s="19"/>
      <c r="F6" s="19"/>
      <c r="G6" s="148"/>
      <c r="H6" s="18">
        <f t="shared" si="2"/>
        <v>0</v>
      </c>
      <c r="I6" s="19"/>
      <c r="J6" s="19"/>
      <c r="K6" s="38">
        <f t="shared" si="0"/>
        <v>0</v>
      </c>
      <c r="L6" s="99">
        <f t="shared" si="1"/>
        <v>0</v>
      </c>
    </row>
    <row r="7" spans="1:12" ht="26.25" customHeight="1" x14ac:dyDescent="0.25">
      <c r="A7" s="17" t="str">
        <f>'2024 Calculator'!D7</f>
        <v>Chocolate Drizzle Toffee</v>
      </c>
      <c r="B7" s="114">
        <f>'2024 Calculator'!E7</f>
        <v>35</v>
      </c>
      <c r="C7" s="18"/>
      <c r="D7" s="19"/>
      <c r="E7" s="19"/>
      <c r="F7" s="19"/>
      <c r="G7" s="148"/>
      <c r="H7" s="18">
        <f t="shared" si="2"/>
        <v>0</v>
      </c>
      <c r="I7" s="19"/>
      <c r="J7" s="19"/>
      <c r="K7" s="38">
        <f t="shared" si="0"/>
        <v>0</v>
      </c>
      <c r="L7" s="99">
        <f t="shared" si="1"/>
        <v>0</v>
      </c>
    </row>
    <row r="8" spans="1:12" ht="26.25" customHeight="1" x14ac:dyDescent="0.25">
      <c r="A8" s="17" t="str">
        <f>'2024 Calculator'!D8</f>
        <v>Micro Kettle</v>
      </c>
      <c r="B8" s="114">
        <f>'2024 Calculator'!E8</f>
        <v>25</v>
      </c>
      <c r="C8" s="18"/>
      <c r="D8" s="19"/>
      <c r="E8" s="19"/>
      <c r="F8" s="19"/>
      <c r="G8" s="148"/>
      <c r="H8" s="18">
        <f t="shared" si="2"/>
        <v>0</v>
      </c>
      <c r="I8" s="19"/>
      <c r="J8" s="19"/>
      <c r="K8" s="38">
        <f t="shared" si="0"/>
        <v>0</v>
      </c>
      <c r="L8" s="99">
        <f t="shared" si="1"/>
        <v>0</v>
      </c>
    </row>
    <row r="9" spans="1:12" ht="26.25" customHeight="1" x14ac:dyDescent="0.25">
      <c r="A9" s="17" t="str">
        <f>'2024 Calculator'!D9</f>
        <v>Micro Butter</v>
      </c>
      <c r="B9" s="114">
        <f>'2024 Calculator'!E9</f>
        <v>25</v>
      </c>
      <c r="C9" s="18"/>
      <c r="D9" s="19"/>
      <c r="E9" s="19"/>
      <c r="F9" s="19"/>
      <c r="G9" s="148"/>
      <c r="H9" s="18">
        <f t="shared" si="2"/>
        <v>0</v>
      </c>
      <c r="I9" s="19"/>
      <c r="J9" s="19"/>
      <c r="K9" s="38">
        <f t="shared" si="0"/>
        <v>0</v>
      </c>
      <c r="L9" s="99">
        <f t="shared" si="1"/>
        <v>0</v>
      </c>
    </row>
    <row r="10" spans="1:12" ht="26.25" customHeight="1" x14ac:dyDescent="0.25">
      <c r="A10" s="17" t="str">
        <f>'2024 Calculator'!D10</f>
        <v>Salted Caramel</v>
      </c>
      <c r="B10" s="114">
        <f>'2024 Calculator'!E10</f>
        <v>25</v>
      </c>
      <c r="C10" s="18"/>
      <c r="D10" s="19"/>
      <c r="E10" s="19"/>
      <c r="F10" s="19"/>
      <c r="G10" s="148"/>
      <c r="H10" s="18">
        <f t="shared" si="2"/>
        <v>0</v>
      </c>
      <c r="I10" s="19"/>
      <c r="J10" s="19"/>
      <c r="K10" s="38">
        <f t="shared" si="0"/>
        <v>0</v>
      </c>
      <c r="L10" s="99">
        <f t="shared" si="1"/>
        <v>0</v>
      </c>
    </row>
    <row r="11" spans="1:12" ht="26.25" customHeight="1" x14ac:dyDescent="0.25">
      <c r="A11" s="17" t="str">
        <f>'2024 Calculator'!D11</f>
        <v>Savory Cheddar</v>
      </c>
      <c r="B11" s="114">
        <f>'2024 Calculator'!E11</f>
        <v>20</v>
      </c>
      <c r="C11" s="18"/>
      <c r="D11" s="19"/>
      <c r="E11" s="19"/>
      <c r="F11" s="19"/>
      <c r="G11" s="148"/>
      <c r="H11" s="18">
        <f t="shared" si="2"/>
        <v>0</v>
      </c>
      <c r="I11" s="19"/>
      <c r="J11" s="19"/>
      <c r="K11" s="38">
        <f t="shared" si="0"/>
        <v>0</v>
      </c>
      <c r="L11" s="99">
        <f t="shared" si="1"/>
        <v>0</v>
      </c>
    </row>
    <row r="12" spans="1:12" ht="26.25" customHeight="1" x14ac:dyDescent="0.25">
      <c r="A12" s="17" t="str">
        <f>'2024 Calculator'!D12</f>
        <v>Popping Corn</v>
      </c>
      <c r="B12" s="114">
        <f>'2024 Calculator'!E12</f>
        <v>17</v>
      </c>
      <c r="C12" s="18"/>
      <c r="D12" s="19"/>
      <c r="E12" s="19"/>
      <c r="F12" s="19"/>
      <c r="G12" s="148"/>
      <c r="H12" s="18">
        <f t="shared" si="2"/>
        <v>0</v>
      </c>
      <c r="I12" s="19"/>
      <c r="J12" s="19"/>
      <c r="K12" s="38">
        <f t="shared" si="0"/>
        <v>0</v>
      </c>
      <c r="L12" s="99">
        <f t="shared" si="1"/>
        <v>0</v>
      </c>
    </row>
    <row r="13" spans="1:12" ht="26.25" customHeight="1" x14ac:dyDescent="0.25">
      <c r="A13" s="17" t="str">
        <f>'2024 Calculator'!D13</f>
        <v>Caramel Corn</v>
      </c>
      <c r="B13" s="114">
        <f>'2024 Calculator'!E13</f>
        <v>12</v>
      </c>
      <c r="C13" s="18"/>
      <c r="D13" s="19"/>
      <c r="E13" s="19"/>
      <c r="F13" s="19"/>
      <c r="G13" s="148"/>
      <c r="H13" s="18">
        <f t="shared" si="2"/>
        <v>0</v>
      </c>
      <c r="I13" s="19"/>
      <c r="J13" s="19"/>
      <c r="K13" s="38">
        <f t="shared" si="0"/>
        <v>0</v>
      </c>
      <c r="L13" s="99">
        <f t="shared" si="1"/>
        <v>0</v>
      </c>
    </row>
    <row r="14" spans="1:12" ht="26.25" customHeight="1" x14ac:dyDescent="0.25">
      <c r="A14" s="112" t="str">
        <f>'2024 Calculator'!D14</f>
        <v>Salted Caramel Ceddar Mix</v>
      </c>
      <c r="B14" s="114">
        <f>'2024 Calculator'!E14</f>
        <v>17</v>
      </c>
      <c r="C14" s="18"/>
      <c r="D14" s="19"/>
      <c r="E14" s="19"/>
      <c r="F14" s="19"/>
      <c r="G14" s="148"/>
      <c r="H14" s="18">
        <f t="shared" si="2"/>
        <v>0</v>
      </c>
      <c r="I14" s="19"/>
      <c r="J14" s="19"/>
      <c r="K14" s="38">
        <f t="shared" si="0"/>
        <v>0</v>
      </c>
      <c r="L14" s="99">
        <f t="shared" si="1"/>
        <v>0</v>
      </c>
    </row>
    <row r="15" spans="1:12" ht="26.25" customHeight="1" x14ac:dyDescent="0.25">
      <c r="A15" s="17"/>
      <c r="B15" s="114"/>
      <c r="C15" s="18"/>
      <c r="D15" s="19"/>
      <c r="E15" s="19"/>
      <c r="F15" s="19"/>
      <c r="G15" s="148"/>
      <c r="H15" s="18">
        <f t="shared" si="2"/>
        <v>0</v>
      </c>
      <c r="I15" s="19"/>
      <c r="J15" s="19"/>
      <c r="K15" s="38">
        <f t="shared" si="0"/>
        <v>0</v>
      </c>
      <c r="L15" s="99">
        <f t="shared" si="1"/>
        <v>0</v>
      </c>
    </row>
    <row r="16" spans="1:12" ht="26.25" customHeight="1" x14ac:dyDescent="0.25">
      <c r="A16" s="17"/>
      <c r="B16" s="114"/>
      <c r="C16" s="18"/>
      <c r="D16" s="19"/>
      <c r="E16" s="19"/>
      <c r="F16" s="19"/>
      <c r="G16" s="148"/>
      <c r="H16" s="18">
        <f t="shared" si="2"/>
        <v>0</v>
      </c>
      <c r="I16" s="19"/>
      <c r="J16" s="19"/>
      <c r="K16" s="38">
        <f t="shared" si="0"/>
        <v>0</v>
      </c>
      <c r="L16" s="99">
        <f t="shared" si="1"/>
        <v>0</v>
      </c>
    </row>
    <row r="17" spans="1:12" ht="26.25" customHeight="1" x14ac:dyDescent="0.25">
      <c r="A17" s="17"/>
      <c r="B17" s="114"/>
      <c r="C17" s="18"/>
      <c r="D17" s="19"/>
      <c r="E17" s="19"/>
      <c r="F17" s="19"/>
      <c r="G17" s="148"/>
      <c r="H17" s="18">
        <f t="shared" si="2"/>
        <v>0</v>
      </c>
      <c r="I17" s="19"/>
      <c r="J17" s="19"/>
      <c r="K17" s="38">
        <f t="shared" si="0"/>
        <v>0</v>
      </c>
      <c r="L17" s="99">
        <f t="shared" si="1"/>
        <v>0</v>
      </c>
    </row>
    <row r="18" spans="1:12" ht="26.25" customHeight="1" x14ac:dyDescent="0.25">
      <c r="A18" s="17"/>
      <c r="B18" s="114"/>
      <c r="C18" s="18"/>
      <c r="D18" s="19"/>
      <c r="E18" s="19"/>
      <c r="F18" s="19"/>
      <c r="G18" s="148"/>
      <c r="H18" s="18"/>
      <c r="I18" s="19"/>
      <c r="J18" s="19"/>
      <c r="K18" s="38">
        <f>H18-I18+J18</f>
        <v>0</v>
      </c>
      <c r="L18" s="99">
        <f>SUM(B18*K18)</f>
        <v>0</v>
      </c>
    </row>
    <row r="19" spans="1:12" ht="26.25" customHeight="1" x14ac:dyDescent="0.25">
      <c r="A19" s="17"/>
      <c r="B19" s="114"/>
      <c r="C19" s="18"/>
      <c r="D19" s="19"/>
      <c r="E19" s="19"/>
      <c r="F19" s="19"/>
      <c r="G19" s="148"/>
      <c r="H19" s="18"/>
      <c r="I19" s="19"/>
      <c r="J19" s="19"/>
      <c r="K19" s="38">
        <f>H19-I19+J19</f>
        <v>0</v>
      </c>
      <c r="L19" s="99">
        <f>SUM(B19*K19)</f>
        <v>0</v>
      </c>
    </row>
    <row r="20" spans="1:12" ht="30" customHeight="1" x14ac:dyDescent="0.25">
      <c r="A20" s="169" t="s">
        <v>163</v>
      </c>
      <c r="B20" s="316"/>
      <c r="C20" s="316"/>
      <c r="D20" s="316"/>
      <c r="E20" s="316"/>
      <c r="F20" s="316"/>
      <c r="G20" s="316"/>
      <c r="H20" s="63"/>
      <c r="I20" s="63" t="s">
        <v>44</v>
      </c>
      <c r="J20" s="64"/>
      <c r="K20" s="55" t="s">
        <v>7</v>
      </c>
      <c r="L20" s="144">
        <f>SUM(L3:L19)</f>
        <v>0</v>
      </c>
    </row>
    <row r="21" spans="1:12" ht="24.95" customHeight="1" x14ac:dyDescent="0.25">
      <c r="A21" s="123" t="s">
        <v>4</v>
      </c>
      <c r="B21" s="323"/>
      <c r="C21" s="323"/>
      <c r="D21" s="323"/>
      <c r="E21" s="323"/>
      <c r="F21" s="323"/>
      <c r="G21" s="323"/>
      <c r="H21"/>
      <c r="K21" s="34" t="s">
        <v>94</v>
      </c>
      <c r="L21" s="32"/>
    </row>
    <row r="22" spans="1:12" ht="24.95" customHeight="1" x14ac:dyDescent="0.25">
      <c r="A22" s="54" t="s">
        <v>6</v>
      </c>
      <c r="B22" s="3"/>
      <c r="C22" s="53"/>
      <c r="D22" s="53"/>
      <c r="E22" s="53"/>
      <c r="F22" s="53"/>
      <c r="G22"/>
      <c r="I22" s="1"/>
      <c r="J22" s="1"/>
      <c r="K22" s="34" t="s">
        <v>70</v>
      </c>
      <c r="L22" s="155"/>
    </row>
    <row r="23" spans="1:12" ht="24.95" customHeight="1" x14ac:dyDescent="0.2">
      <c r="A23" s="11"/>
      <c r="B23" s="319"/>
      <c r="C23" s="319"/>
      <c r="D23" s="319"/>
      <c r="E23" s="319"/>
      <c r="F23" s="319"/>
      <c r="G23" s="319"/>
      <c r="H23" s="11"/>
      <c r="I23" s="1"/>
      <c r="J23" s="1"/>
      <c r="K23" s="34" t="s">
        <v>18</v>
      </c>
      <c r="L23" s="32">
        <f>J20+L20-L21-L22</f>
        <v>0</v>
      </c>
    </row>
    <row r="24" spans="1:12" ht="24.95" customHeight="1" x14ac:dyDescent="0.2">
      <c r="I24" s="321" t="s">
        <v>79</v>
      </c>
      <c r="J24" s="321"/>
      <c r="K24" s="321"/>
      <c r="L24" s="32">
        <f>(L20*0.34)+J20</f>
        <v>0</v>
      </c>
    </row>
    <row r="25" spans="1:12" ht="24.95" customHeight="1" x14ac:dyDescent="0.25">
      <c r="A25" s="138" t="s">
        <v>67</v>
      </c>
      <c r="B25" s="170" t="s">
        <v>101</v>
      </c>
      <c r="C25"/>
      <c r="D25"/>
      <c r="E25"/>
      <c r="F25"/>
      <c r="G25"/>
      <c r="H25"/>
    </row>
    <row r="26" spans="1:12" ht="24.95" customHeight="1" x14ac:dyDescent="0.25">
      <c r="A26" s="122"/>
      <c r="C26"/>
      <c r="D26"/>
      <c r="E26"/>
      <c r="F26"/>
      <c r="G26"/>
      <c r="H26"/>
    </row>
    <row r="27" spans="1:12" ht="24.95" customHeight="1" x14ac:dyDescent="0.25">
      <c r="A27" s="122"/>
      <c r="C27"/>
      <c r="D27"/>
      <c r="E27"/>
      <c r="F27"/>
      <c r="G27"/>
      <c r="H27"/>
    </row>
    <row r="28" spans="1:12" ht="24.95" customHeight="1" x14ac:dyDescent="0.25">
      <c r="A28" s="122"/>
      <c r="C28"/>
      <c r="D28"/>
      <c r="E28"/>
      <c r="F28"/>
      <c r="G28"/>
      <c r="H28"/>
    </row>
    <row r="29" spans="1:12" ht="24.95" customHeight="1" x14ac:dyDescent="0.25">
      <c r="A29" s="122"/>
      <c r="C29"/>
      <c r="D29"/>
      <c r="E29"/>
      <c r="F29"/>
      <c r="G29"/>
      <c r="H29"/>
    </row>
    <row r="30" spans="1:12" ht="24.95" customHeight="1" x14ac:dyDescent="0.25">
      <c r="A30" s="122" t="s">
        <v>102</v>
      </c>
      <c r="B30">
        <f>SUM(B26:B29)</f>
        <v>0</v>
      </c>
    </row>
    <row r="31" spans="1:12" ht="12.75" x14ac:dyDescent="0.2">
      <c r="A31"/>
      <c r="C31"/>
      <c r="D31"/>
      <c r="E31"/>
      <c r="F31"/>
      <c r="G31"/>
      <c r="H31"/>
    </row>
  </sheetData>
  <mergeCells count="5">
    <mergeCell ref="A1:L1"/>
    <mergeCell ref="B20:G20"/>
    <mergeCell ref="B21:G21"/>
    <mergeCell ref="B23:G23"/>
    <mergeCell ref="I24:K24"/>
  </mergeCells>
  <printOptions horizontalCentered="1" verticalCentered="1"/>
  <pageMargins left="0" right="0" top="0.23" bottom="0.24" header="0.5" footer="0.5"/>
  <pageSetup scale="92" orientation="portrait" r:id="rId1"/>
  <headerFooter alignWithMargins="0"/>
  <drawing r:id="rId2"/>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sheetPr codeName="Sheet66">
    <pageSetUpPr fitToPage="1"/>
  </sheetPr>
  <dimension ref="A1:L31"/>
  <sheetViews>
    <sheetView zoomScale="75" zoomScaleNormal="75" workbookViewId="0">
      <selection sqref="A1:L30"/>
    </sheetView>
  </sheetViews>
  <sheetFormatPr defaultRowHeight="14.25" x14ac:dyDescent="0.2"/>
  <cols>
    <col min="1" max="1" width="23.85546875" style="4" customWidth="1"/>
    <col min="2" max="2" width="8.140625" customWidth="1"/>
    <col min="3" max="8" width="7.28515625" style="1" customWidth="1"/>
    <col min="9" max="9" width="8.42578125" customWidth="1"/>
    <col min="10" max="10" width="9.5703125" bestFit="1" customWidth="1"/>
    <col min="12" max="12" width="14" customWidth="1"/>
  </cols>
  <sheetData>
    <row r="1" spans="1:12" ht="46.5" customHeight="1" x14ac:dyDescent="0.45">
      <c r="A1" s="315" t="s">
        <v>95</v>
      </c>
      <c r="B1" s="315"/>
      <c r="C1" s="315"/>
      <c r="D1" s="315"/>
      <c r="E1" s="315"/>
      <c r="F1" s="315"/>
      <c r="G1" s="315"/>
      <c r="H1" s="315"/>
      <c r="I1" s="315"/>
      <c r="J1" s="315"/>
      <c r="K1" s="315"/>
      <c r="L1" s="315"/>
    </row>
    <row r="2" spans="1:12" ht="47.25" x14ac:dyDescent="0.25">
      <c r="A2" s="13" t="s">
        <v>0</v>
      </c>
      <c r="B2" s="52" t="s">
        <v>1</v>
      </c>
      <c r="C2" s="9" t="s">
        <v>26</v>
      </c>
      <c r="D2" s="19" t="s">
        <v>17</v>
      </c>
      <c r="E2" s="19" t="s">
        <v>17</v>
      </c>
      <c r="F2" s="19" t="s">
        <v>17</v>
      </c>
      <c r="G2" s="148" t="s">
        <v>17</v>
      </c>
      <c r="H2" s="9" t="s">
        <v>27</v>
      </c>
      <c r="I2" s="8" t="s">
        <v>28</v>
      </c>
      <c r="J2" s="8" t="s">
        <v>24</v>
      </c>
      <c r="K2" s="37" t="s">
        <v>13</v>
      </c>
      <c r="L2" s="8" t="s">
        <v>2</v>
      </c>
    </row>
    <row r="3" spans="1:12" s="2" customFormat="1" ht="22.5" customHeight="1" x14ac:dyDescent="0.25">
      <c r="A3" s="17" t="str">
        <f>'2024 Calculator'!D3</f>
        <v>Hometown Hearos Donation</v>
      </c>
      <c r="B3" s="114">
        <f>'2024 Calculator'!E3</f>
        <v>30</v>
      </c>
      <c r="C3" s="18"/>
      <c r="D3" s="19"/>
      <c r="E3" s="19"/>
      <c r="F3" s="19"/>
      <c r="G3" s="148"/>
      <c r="H3" s="18">
        <f>SUM(C3:G3)</f>
        <v>0</v>
      </c>
      <c r="I3" s="19"/>
      <c r="J3" s="19"/>
      <c r="K3" s="38">
        <f t="shared" ref="K3:K17" si="0">H3-I3+J3</f>
        <v>0</v>
      </c>
      <c r="L3" s="99">
        <f t="shared" ref="L3:L17" si="1">SUM(B3*K3)</f>
        <v>0</v>
      </c>
    </row>
    <row r="4" spans="1:12" s="2" customFormat="1" ht="22.5" customHeight="1" x14ac:dyDescent="0.25">
      <c r="A4" s="17" t="str">
        <f>'2024 Calculator'!D4</f>
        <v>Hometown Hearos Donation</v>
      </c>
      <c r="B4" s="114">
        <f>'2024 Calculator'!E4</f>
        <v>5</v>
      </c>
      <c r="C4" s="18"/>
      <c r="D4" s="19"/>
      <c r="E4" s="19"/>
      <c r="F4" s="19"/>
      <c r="G4" s="148"/>
      <c r="H4" s="18">
        <f t="shared" ref="H4:H17" si="2">SUM(C4:G4)</f>
        <v>0</v>
      </c>
      <c r="I4" s="19"/>
      <c r="J4" s="19"/>
      <c r="K4" s="38">
        <f t="shared" si="0"/>
        <v>0</v>
      </c>
      <c r="L4" s="99">
        <f t="shared" si="1"/>
        <v>0</v>
      </c>
    </row>
    <row r="5" spans="1:12" ht="26.25" customHeight="1" x14ac:dyDescent="0.25">
      <c r="A5" s="17" t="str">
        <f>'2024 Calculator'!D5</f>
        <v>3-Pack Combo Box</v>
      </c>
      <c r="B5" s="114">
        <f>'2024 Calculator'!E5</f>
        <v>50</v>
      </c>
      <c r="C5" s="18"/>
      <c r="D5" s="19"/>
      <c r="E5" s="19"/>
      <c r="F5" s="19"/>
      <c r="G5" s="148"/>
      <c r="H5" s="18">
        <f t="shared" si="2"/>
        <v>0</v>
      </c>
      <c r="I5" s="19"/>
      <c r="J5" s="19"/>
      <c r="K5" s="38">
        <f t="shared" si="0"/>
        <v>0</v>
      </c>
      <c r="L5" s="99">
        <f t="shared" si="1"/>
        <v>0</v>
      </c>
    </row>
    <row r="6" spans="1:12" ht="26.25" customHeight="1" x14ac:dyDescent="0.25">
      <c r="A6" s="17" t="str">
        <f>'2024 Calculator'!D6</f>
        <v>White Chocolate Pretzels</v>
      </c>
      <c r="B6" s="114">
        <f>'2024 Calculator'!E6</f>
        <v>35</v>
      </c>
      <c r="C6" s="18"/>
      <c r="D6" s="19"/>
      <c r="E6" s="19"/>
      <c r="F6" s="19"/>
      <c r="G6" s="148"/>
      <c r="H6" s="18">
        <f t="shared" si="2"/>
        <v>0</v>
      </c>
      <c r="I6" s="19"/>
      <c r="J6" s="19"/>
      <c r="K6" s="38">
        <f t="shared" si="0"/>
        <v>0</v>
      </c>
      <c r="L6" s="99">
        <f t="shared" si="1"/>
        <v>0</v>
      </c>
    </row>
    <row r="7" spans="1:12" ht="26.25" customHeight="1" x14ac:dyDescent="0.25">
      <c r="A7" s="17" t="str">
        <f>'2024 Calculator'!D7</f>
        <v>Chocolate Drizzle Toffee</v>
      </c>
      <c r="B7" s="114">
        <f>'2024 Calculator'!E7</f>
        <v>35</v>
      </c>
      <c r="C7" s="18"/>
      <c r="D7" s="19"/>
      <c r="E7" s="19"/>
      <c r="F7" s="19"/>
      <c r="G7" s="148"/>
      <c r="H7" s="18">
        <f t="shared" si="2"/>
        <v>0</v>
      </c>
      <c r="I7" s="19"/>
      <c r="J7" s="19"/>
      <c r="K7" s="38">
        <f t="shared" si="0"/>
        <v>0</v>
      </c>
      <c r="L7" s="99">
        <f t="shared" si="1"/>
        <v>0</v>
      </c>
    </row>
    <row r="8" spans="1:12" ht="26.25" customHeight="1" x14ac:dyDescent="0.25">
      <c r="A8" s="17" t="str">
        <f>'2024 Calculator'!D8</f>
        <v>Micro Kettle</v>
      </c>
      <c r="B8" s="114">
        <f>'2024 Calculator'!E8</f>
        <v>25</v>
      </c>
      <c r="C8" s="18"/>
      <c r="D8" s="19"/>
      <c r="E8" s="19"/>
      <c r="F8" s="19"/>
      <c r="G8" s="148"/>
      <c r="H8" s="18">
        <f t="shared" si="2"/>
        <v>0</v>
      </c>
      <c r="I8" s="19"/>
      <c r="J8" s="19"/>
      <c r="K8" s="38">
        <f t="shared" si="0"/>
        <v>0</v>
      </c>
      <c r="L8" s="99">
        <f t="shared" si="1"/>
        <v>0</v>
      </c>
    </row>
    <row r="9" spans="1:12" ht="26.25" customHeight="1" x14ac:dyDescent="0.25">
      <c r="A9" s="17" t="str">
        <f>'2024 Calculator'!D9</f>
        <v>Micro Butter</v>
      </c>
      <c r="B9" s="114">
        <f>'2024 Calculator'!E9</f>
        <v>25</v>
      </c>
      <c r="C9" s="18"/>
      <c r="D9" s="19"/>
      <c r="E9" s="19"/>
      <c r="F9" s="19"/>
      <c r="G9" s="148"/>
      <c r="H9" s="18">
        <f t="shared" si="2"/>
        <v>0</v>
      </c>
      <c r="I9" s="19"/>
      <c r="J9" s="19"/>
      <c r="K9" s="38">
        <f t="shared" si="0"/>
        <v>0</v>
      </c>
      <c r="L9" s="99">
        <f t="shared" si="1"/>
        <v>0</v>
      </c>
    </row>
    <row r="10" spans="1:12" ht="26.25" customHeight="1" x14ac:dyDescent="0.25">
      <c r="A10" s="17" t="str">
        <f>'2024 Calculator'!D10</f>
        <v>Salted Caramel</v>
      </c>
      <c r="B10" s="114">
        <f>'2024 Calculator'!E10</f>
        <v>25</v>
      </c>
      <c r="C10" s="18"/>
      <c r="D10" s="19"/>
      <c r="E10" s="19"/>
      <c r="F10" s="19"/>
      <c r="G10" s="148"/>
      <c r="H10" s="18">
        <f t="shared" si="2"/>
        <v>0</v>
      </c>
      <c r="I10" s="19"/>
      <c r="J10" s="19"/>
      <c r="K10" s="38">
        <f t="shared" si="0"/>
        <v>0</v>
      </c>
      <c r="L10" s="99">
        <f t="shared" si="1"/>
        <v>0</v>
      </c>
    </row>
    <row r="11" spans="1:12" ht="26.25" customHeight="1" x14ac:dyDescent="0.25">
      <c r="A11" s="17" t="str">
        <f>'2024 Calculator'!D11</f>
        <v>Savory Cheddar</v>
      </c>
      <c r="B11" s="114">
        <f>'2024 Calculator'!E11</f>
        <v>20</v>
      </c>
      <c r="C11" s="18"/>
      <c r="D11" s="19"/>
      <c r="E11" s="19"/>
      <c r="F11" s="19"/>
      <c r="G11" s="148"/>
      <c r="H11" s="18">
        <f t="shared" si="2"/>
        <v>0</v>
      </c>
      <c r="I11" s="19"/>
      <c r="J11" s="19"/>
      <c r="K11" s="38">
        <f t="shared" si="0"/>
        <v>0</v>
      </c>
      <c r="L11" s="99">
        <f t="shared" si="1"/>
        <v>0</v>
      </c>
    </row>
    <row r="12" spans="1:12" ht="26.25" customHeight="1" x14ac:dyDescent="0.25">
      <c r="A12" s="17" t="str">
        <f>'2024 Calculator'!D12</f>
        <v>Popping Corn</v>
      </c>
      <c r="B12" s="114">
        <f>'2024 Calculator'!E12</f>
        <v>17</v>
      </c>
      <c r="C12" s="18"/>
      <c r="D12" s="19"/>
      <c r="E12" s="19"/>
      <c r="F12" s="19"/>
      <c r="G12" s="148"/>
      <c r="H12" s="18">
        <f t="shared" si="2"/>
        <v>0</v>
      </c>
      <c r="I12" s="19"/>
      <c r="J12" s="19"/>
      <c r="K12" s="38">
        <f t="shared" si="0"/>
        <v>0</v>
      </c>
      <c r="L12" s="99">
        <f t="shared" si="1"/>
        <v>0</v>
      </c>
    </row>
    <row r="13" spans="1:12" ht="26.25" customHeight="1" x14ac:dyDescent="0.25">
      <c r="A13" s="17" t="str">
        <f>'2024 Calculator'!D13</f>
        <v>Caramel Corn</v>
      </c>
      <c r="B13" s="114">
        <f>'2024 Calculator'!E13</f>
        <v>12</v>
      </c>
      <c r="C13" s="18"/>
      <c r="D13" s="19"/>
      <c r="E13" s="19"/>
      <c r="F13" s="19"/>
      <c r="G13" s="148"/>
      <c r="H13" s="18">
        <f t="shared" si="2"/>
        <v>0</v>
      </c>
      <c r="I13" s="19"/>
      <c r="J13" s="19"/>
      <c r="K13" s="38">
        <f t="shared" si="0"/>
        <v>0</v>
      </c>
      <c r="L13" s="99">
        <f t="shared" si="1"/>
        <v>0</v>
      </c>
    </row>
    <row r="14" spans="1:12" ht="26.25" customHeight="1" x14ac:dyDescent="0.25">
      <c r="A14" s="112" t="str">
        <f>'2024 Calculator'!D14</f>
        <v>Salted Caramel Ceddar Mix</v>
      </c>
      <c r="B14" s="114">
        <f>'2024 Calculator'!E14</f>
        <v>17</v>
      </c>
      <c r="C14" s="18"/>
      <c r="D14" s="19"/>
      <c r="E14" s="19"/>
      <c r="F14" s="19"/>
      <c r="G14" s="148"/>
      <c r="H14" s="18">
        <f t="shared" si="2"/>
        <v>0</v>
      </c>
      <c r="I14" s="19"/>
      <c r="J14" s="19"/>
      <c r="K14" s="38">
        <f t="shared" si="0"/>
        <v>0</v>
      </c>
      <c r="L14" s="99">
        <f t="shared" si="1"/>
        <v>0</v>
      </c>
    </row>
    <row r="15" spans="1:12" ht="26.25" customHeight="1" x14ac:dyDescent="0.25">
      <c r="A15" s="17"/>
      <c r="B15" s="114"/>
      <c r="C15" s="18"/>
      <c r="D15" s="19"/>
      <c r="E15" s="19"/>
      <c r="F15" s="19"/>
      <c r="G15" s="148"/>
      <c r="H15" s="18">
        <f t="shared" si="2"/>
        <v>0</v>
      </c>
      <c r="I15" s="19"/>
      <c r="J15" s="19"/>
      <c r="K15" s="38">
        <f t="shared" si="0"/>
        <v>0</v>
      </c>
      <c r="L15" s="99">
        <f t="shared" si="1"/>
        <v>0</v>
      </c>
    </row>
    <row r="16" spans="1:12" ht="26.25" customHeight="1" x14ac:dyDescent="0.25">
      <c r="A16" s="17"/>
      <c r="B16" s="114"/>
      <c r="C16" s="18"/>
      <c r="D16" s="19"/>
      <c r="E16" s="19"/>
      <c r="F16" s="19"/>
      <c r="G16" s="148"/>
      <c r="H16" s="18">
        <f t="shared" si="2"/>
        <v>0</v>
      </c>
      <c r="I16" s="19"/>
      <c r="J16" s="19"/>
      <c r="K16" s="38">
        <f t="shared" si="0"/>
        <v>0</v>
      </c>
      <c r="L16" s="99">
        <f t="shared" si="1"/>
        <v>0</v>
      </c>
    </row>
    <row r="17" spans="1:12" ht="26.25" customHeight="1" x14ac:dyDescent="0.25">
      <c r="A17" s="17"/>
      <c r="B17" s="114"/>
      <c r="C17" s="18"/>
      <c r="D17" s="19"/>
      <c r="E17" s="19"/>
      <c r="F17" s="19"/>
      <c r="G17" s="148"/>
      <c r="H17" s="18">
        <f t="shared" si="2"/>
        <v>0</v>
      </c>
      <c r="I17" s="19"/>
      <c r="J17" s="19"/>
      <c r="K17" s="38">
        <f t="shared" si="0"/>
        <v>0</v>
      </c>
      <c r="L17" s="99">
        <f t="shared" si="1"/>
        <v>0</v>
      </c>
    </row>
    <row r="18" spans="1:12" ht="26.25" customHeight="1" x14ac:dyDescent="0.25">
      <c r="A18" s="17"/>
      <c r="B18" s="114"/>
      <c r="C18" s="18"/>
      <c r="D18" s="19"/>
      <c r="E18" s="19"/>
      <c r="F18" s="19"/>
      <c r="G18" s="148"/>
      <c r="H18" s="18"/>
      <c r="I18" s="19"/>
      <c r="J18" s="19"/>
      <c r="K18" s="38">
        <f>H18-I18+J18</f>
        <v>0</v>
      </c>
      <c r="L18" s="99">
        <f>SUM(B18*K18)</f>
        <v>0</v>
      </c>
    </row>
    <row r="19" spans="1:12" ht="26.25" customHeight="1" x14ac:dyDescent="0.25">
      <c r="A19" s="17"/>
      <c r="B19" s="114"/>
      <c r="C19" s="18"/>
      <c r="D19" s="19"/>
      <c r="E19" s="19"/>
      <c r="F19" s="19"/>
      <c r="G19" s="148"/>
      <c r="H19" s="18"/>
      <c r="I19" s="19"/>
      <c r="J19" s="19"/>
      <c r="K19" s="38">
        <f>H19-I19+J19</f>
        <v>0</v>
      </c>
      <c r="L19" s="99">
        <f>SUM(B19*K19)</f>
        <v>0</v>
      </c>
    </row>
    <row r="20" spans="1:12" ht="30" customHeight="1" x14ac:dyDescent="0.25">
      <c r="A20" s="169" t="s">
        <v>163</v>
      </c>
      <c r="B20" s="316"/>
      <c r="C20" s="316"/>
      <c r="D20" s="316"/>
      <c r="E20" s="316"/>
      <c r="F20" s="316"/>
      <c r="G20" s="316"/>
      <c r="H20" s="63"/>
      <c r="I20" s="63" t="s">
        <v>44</v>
      </c>
      <c r="J20" s="64"/>
      <c r="K20" s="55" t="s">
        <v>7</v>
      </c>
      <c r="L20" s="144">
        <f>SUM(L3:L19)</f>
        <v>0</v>
      </c>
    </row>
    <row r="21" spans="1:12" ht="24.95" customHeight="1" x14ac:dyDescent="0.25">
      <c r="A21" s="123" t="s">
        <v>4</v>
      </c>
      <c r="B21" s="323"/>
      <c r="C21" s="323"/>
      <c r="D21" s="323"/>
      <c r="E21" s="323"/>
      <c r="F21" s="323"/>
      <c r="G21" s="323"/>
      <c r="H21"/>
      <c r="K21" s="34" t="s">
        <v>94</v>
      </c>
      <c r="L21" s="32"/>
    </row>
    <row r="22" spans="1:12" ht="24.95" customHeight="1" x14ac:dyDescent="0.25">
      <c r="A22" s="54" t="s">
        <v>6</v>
      </c>
      <c r="B22" s="3"/>
      <c r="C22" s="53"/>
      <c r="D22" s="53"/>
      <c r="E22" s="53"/>
      <c r="F22" s="53"/>
      <c r="G22"/>
      <c r="I22" s="1"/>
      <c r="J22" s="1"/>
      <c r="K22" s="34" t="s">
        <v>70</v>
      </c>
      <c r="L22" s="155"/>
    </row>
    <row r="23" spans="1:12" ht="24.95" customHeight="1" x14ac:dyDescent="0.2">
      <c r="A23" s="11"/>
      <c r="B23" s="319"/>
      <c r="C23" s="319"/>
      <c r="D23" s="319"/>
      <c r="E23" s="319"/>
      <c r="F23" s="319"/>
      <c r="G23" s="319"/>
      <c r="H23" s="11"/>
      <c r="I23" s="1"/>
      <c r="J23" s="1"/>
      <c r="K23" s="34" t="s">
        <v>18</v>
      </c>
      <c r="L23" s="32">
        <f>J20+L20-L21-L22</f>
        <v>0</v>
      </c>
    </row>
    <row r="24" spans="1:12" ht="24.95" customHeight="1" x14ac:dyDescent="0.2">
      <c r="I24" s="321" t="s">
        <v>79</v>
      </c>
      <c r="J24" s="321"/>
      <c r="K24" s="321"/>
      <c r="L24" s="32">
        <f>(L20*0.34)+J20</f>
        <v>0</v>
      </c>
    </row>
    <row r="25" spans="1:12" ht="24.95" customHeight="1" x14ac:dyDescent="0.25">
      <c r="A25" s="138" t="s">
        <v>67</v>
      </c>
      <c r="B25" s="170" t="s">
        <v>101</v>
      </c>
      <c r="C25"/>
      <c r="D25"/>
      <c r="E25"/>
      <c r="F25"/>
      <c r="G25"/>
      <c r="H25"/>
    </row>
    <row r="26" spans="1:12" ht="24.95" customHeight="1" x14ac:dyDescent="0.25">
      <c r="A26" s="122"/>
      <c r="C26"/>
      <c r="D26"/>
      <c r="E26"/>
      <c r="F26"/>
      <c r="G26"/>
      <c r="H26"/>
    </row>
    <row r="27" spans="1:12" ht="24.95" customHeight="1" x14ac:dyDescent="0.25">
      <c r="A27" s="122"/>
      <c r="C27"/>
      <c r="D27"/>
      <c r="E27"/>
      <c r="F27"/>
      <c r="G27"/>
      <c r="H27"/>
    </row>
    <row r="28" spans="1:12" ht="24.95" customHeight="1" x14ac:dyDescent="0.25">
      <c r="A28" s="122"/>
      <c r="C28"/>
      <c r="D28"/>
      <c r="E28"/>
      <c r="F28"/>
      <c r="G28"/>
      <c r="H28"/>
    </row>
    <row r="29" spans="1:12" ht="24.95" customHeight="1" x14ac:dyDescent="0.25">
      <c r="A29" s="122"/>
      <c r="C29"/>
      <c r="D29"/>
      <c r="E29"/>
      <c r="F29"/>
      <c r="G29"/>
      <c r="H29"/>
    </row>
    <row r="30" spans="1:12" ht="24.95" customHeight="1" x14ac:dyDescent="0.25">
      <c r="A30" s="122" t="s">
        <v>102</v>
      </c>
      <c r="B30">
        <f>SUM(B26:B29)</f>
        <v>0</v>
      </c>
    </row>
    <row r="31" spans="1:12" ht="24.95" customHeight="1" x14ac:dyDescent="0.2">
      <c r="A31"/>
      <c r="C31"/>
      <c r="D31"/>
      <c r="E31"/>
      <c r="F31"/>
      <c r="G31"/>
      <c r="H31"/>
    </row>
  </sheetData>
  <mergeCells count="5">
    <mergeCell ref="A1:L1"/>
    <mergeCell ref="B20:G20"/>
    <mergeCell ref="B21:G21"/>
    <mergeCell ref="B23:G23"/>
    <mergeCell ref="I24:K24"/>
  </mergeCells>
  <printOptions horizontalCentered="1" verticalCentered="1"/>
  <pageMargins left="0" right="0" top="0.23" bottom="0.24" header="0.5" footer="0.5"/>
  <pageSetup scale="90" orientation="portrait" r:id="rId1"/>
  <headerFooter alignWithMargins="0"/>
  <drawing r:id="rId2"/>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sheetPr codeName="Sheet67">
    <pageSetUpPr fitToPage="1"/>
  </sheetPr>
  <dimension ref="A1:L30"/>
  <sheetViews>
    <sheetView zoomScale="75" zoomScaleNormal="75" workbookViewId="0">
      <selection sqref="A1:L1"/>
    </sheetView>
  </sheetViews>
  <sheetFormatPr defaultRowHeight="14.25" x14ac:dyDescent="0.2"/>
  <cols>
    <col min="1" max="1" width="23.85546875" style="4" customWidth="1"/>
    <col min="2" max="2" width="8.140625" customWidth="1"/>
    <col min="3" max="8" width="7.28515625" style="1" customWidth="1"/>
    <col min="9" max="9" width="8.42578125" customWidth="1"/>
    <col min="10" max="10" width="8.28515625" bestFit="1" customWidth="1"/>
    <col min="12" max="12" width="14" customWidth="1"/>
  </cols>
  <sheetData>
    <row r="1" spans="1:12" ht="46.5" customHeight="1" x14ac:dyDescent="0.45">
      <c r="A1" s="315" t="s">
        <v>95</v>
      </c>
      <c r="B1" s="315"/>
      <c r="C1" s="315"/>
      <c r="D1" s="315"/>
      <c r="E1" s="315"/>
      <c r="F1" s="315"/>
      <c r="G1" s="315"/>
      <c r="H1" s="315"/>
      <c r="I1" s="315"/>
      <c r="J1" s="315"/>
      <c r="K1" s="315"/>
      <c r="L1" s="315"/>
    </row>
    <row r="2" spans="1:12" ht="47.25" x14ac:dyDescent="0.25">
      <c r="A2" s="13" t="s">
        <v>0</v>
      </c>
      <c r="B2" s="52" t="s">
        <v>1</v>
      </c>
      <c r="C2" s="9" t="s">
        <v>26</v>
      </c>
      <c r="D2" s="19" t="s">
        <v>17</v>
      </c>
      <c r="E2" s="19" t="s">
        <v>17</v>
      </c>
      <c r="F2" s="19" t="s">
        <v>17</v>
      </c>
      <c r="G2" s="148" t="s">
        <v>17</v>
      </c>
      <c r="H2" s="9" t="s">
        <v>27</v>
      </c>
      <c r="I2" s="8" t="s">
        <v>28</v>
      </c>
      <c r="J2" s="8" t="s">
        <v>24</v>
      </c>
      <c r="K2" s="37" t="s">
        <v>13</v>
      </c>
      <c r="L2" s="8" t="s">
        <v>2</v>
      </c>
    </row>
    <row r="3" spans="1:12" s="2" customFormat="1" ht="22.5" customHeight="1" x14ac:dyDescent="0.25">
      <c r="A3" s="17" t="str">
        <f>'2024 Calculator'!D3</f>
        <v>Hometown Hearos Donation</v>
      </c>
      <c r="B3" s="114">
        <f>'2024 Calculator'!E3</f>
        <v>30</v>
      </c>
      <c r="C3" s="18"/>
      <c r="D3" s="19"/>
      <c r="E3" s="19"/>
      <c r="F3" s="19"/>
      <c r="G3" s="148"/>
      <c r="H3" s="18">
        <f>SUM(C3:G3)</f>
        <v>0</v>
      </c>
      <c r="I3" s="19"/>
      <c r="J3" s="19"/>
      <c r="K3" s="38">
        <f t="shared" ref="K3:K17" si="0">H3-I3+J3</f>
        <v>0</v>
      </c>
      <c r="L3" s="99">
        <f t="shared" ref="L3:L17" si="1">SUM(B3*K3)</f>
        <v>0</v>
      </c>
    </row>
    <row r="4" spans="1:12" s="2" customFormat="1" ht="22.5" customHeight="1" x14ac:dyDescent="0.25">
      <c r="A4" s="17" t="str">
        <f>'2024 Calculator'!D4</f>
        <v>Hometown Hearos Donation</v>
      </c>
      <c r="B4" s="114">
        <f>'2024 Calculator'!E4</f>
        <v>5</v>
      </c>
      <c r="C4" s="18"/>
      <c r="D4" s="19"/>
      <c r="E4" s="19"/>
      <c r="F4" s="19"/>
      <c r="G4" s="148"/>
      <c r="H4" s="18">
        <f t="shared" ref="H4:H17" si="2">SUM(C4:G4)</f>
        <v>0</v>
      </c>
      <c r="I4" s="19"/>
      <c r="J4" s="19"/>
      <c r="K4" s="38">
        <f t="shared" si="0"/>
        <v>0</v>
      </c>
      <c r="L4" s="99">
        <f t="shared" si="1"/>
        <v>0</v>
      </c>
    </row>
    <row r="5" spans="1:12" ht="26.25" customHeight="1" x14ac:dyDescent="0.25">
      <c r="A5" s="17" t="str">
        <f>'2024 Calculator'!D5</f>
        <v>3-Pack Combo Box</v>
      </c>
      <c r="B5" s="114">
        <f>'2024 Calculator'!E5</f>
        <v>50</v>
      </c>
      <c r="C5" s="18"/>
      <c r="D5" s="19"/>
      <c r="E5" s="19"/>
      <c r="F5" s="19"/>
      <c r="G5" s="148"/>
      <c r="H5" s="18">
        <f t="shared" si="2"/>
        <v>0</v>
      </c>
      <c r="I5" s="19"/>
      <c r="J5" s="19"/>
      <c r="K5" s="38">
        <f t="shared" si="0"/>
        <v>0</v>
      </c>
      <c r="L5" s="99">
        <f t="shared" si="1"/>
        <v>0</v>
      </c>
    </row>
    <row r="6" spans="1:12" ht="26.25" customHeight="1" x14ac:dyDescent="0.25">
      <c r="A6" s="17" t="str">
        <f>'2024 Calculator'!D6</f>
        <v>White Chocolate Pretzels</v>
      </c>
      <c r="B6" s="114">
        <f>'2024 Calculator'!E6</f>
        <v>35</v>
      </c>
      <c r="C6" s="18"/>
      <c r="D6" s="19"/>
      <c r="E6" s="19"/>
      <c r="F6" s="19"/>
      <c r="G6" s="148"/>
      <c r="H6" s="18">
        <f t="shared" si="2"/>
        <v>0</v>
      </c>
      <c r="I6" s="19"/>
      <c r="J6" s="19"/>
      <c r="K6" s="38">
        <f t="shared" si="0"/>
        <v>0</v>
      </c>
      <c r="L6" s="99">
        <f t="shared" si="1"/>
        <v>0</v>
      </c>
    </row>
    <row r="7" spans="1:12" ht="26.25" customHeight="1" x14ac:dyDescent="0.25">
      <c r="A7" s="17" t="str">
        <f>'2024 Calculator'!D7</f>
        <v>Chocolate Drizzle Toffee</v>
      </c>
      <c r="B7" s="114">
        <f>'2024 Calculator'!E7</f>
        <v>35</v>
      </c>
      <c r="C7" s="18"/>
      <c r="D7" s="19"/>
      <c r="E7" s="19"/>
      <c r="F7" s="19"/>
      <c r="G7" s="148"/>
      <c r="H7" s="18">
        <f t="shared" si="2"/>
        <v>0</v>
      </c>
      <c r="I7" s="19"/>
      <c r="J7" s="19"/>
      <c r="K7" s="38">
        <f t="shared" si="0"/>
        <v>0</v>
      </c>
      <c r="L7" s="99">
        <f t="shared" si="1"/>
        <v>0</v>
      </c>
    </row>
    <row r="8" spans="1:12" ht="26.25" customHeight="1" x14ac:dyDescent="0.25">
      <c r="A8" s="17" t="str">
        <f>'2024 Calculator'!D8</f>
        <v>Micro Kettle</v>
      </c>
      <c r="B8" s="114">
        <f>'2024 Calculator'!E8</f>
        <v>25</v>
      </c>
      <c r="C8" s="18"/>
      <c r="D8" s="19"/>
      <c r="E8" s="19"/>
      <c r="F8" s="19"/>
      <c r="G8" s="148"/>
      <c r="H8" s="18">
        <f t="shared" si="2"/>
        <v>0</v>
      </c>
      <c r="I8" s="19"/>
      <c r="J8" s="19"/>
      <c r="K8" s="38">
        <f t="shared" si="0"/>
        <v>0</v>
      </c>
      <c r="L8" s="99">
        <f t="shared" si="1"/>
        <v>0</v>
      </c>
    </row>
    <row r="9" spans="1:12" ht="26.25" customHeight="1" x14ac:dyDescent="0.25">
      <c r="A9" s="17" t="str">
        <f>'2024 Calculator'!D9</f>
        <v>Micro Butter</v>
      </c>
      <c r="B9" s="114">
        <f>'2024 Calculator'!E9</f>
        <v>25</v>
      </c>
      <c r="C9" s="18"/>
      <c r="D9" s="19"/>
      <c r="E9" s="19"/>
      <c r="F9" s="19"/>
      <c r="G9" s="148"/>
      <c r="H9" s="18">
        <f t="shared" si="2"/>
        <v>0</v>
      </c>
      <c r="I9" s="19"/>
      <c r="J9" s="19"/>
      <c r="K9" s="38">
        <f t="shared" si="0"/>
        <v>0</v>
      </c>
      <c r="L9" s="99">
        <f t="shared" si="1"/>
        <v>0</v>
      </c>
    </row>
    <row r="10" spans="1:12" ht="26.25" customHeight="1" x14ac:dyDescent="0.25">
      <c r="A10" s="17" t="str">
        <f>'2024 Calculator'!D10</f>
        <v>Salted Caramel</v>
      </c>
      <c r="B10" s="114">
        <f>'2024 Calculator'!E10</f>
        <v>25</v>
      </c>
      <c r="C10" s="18"/>
      <c r="D10" s="19"/>
      <c r="E10" s="19"/>
      <c r="F10" s="19"/>
      <c r="G10" s="148"/>
      <c r="H10" s="18">
        <f t="shared" si="2"/>
        <v>0</v>
      </c>
      <c r="I10" s="19"/>
      <c r="J10" s="19"/>
      <c r="K10" s="38">
        <f t="shared" si="0"/>
        <v>0</v>
      </c>
      <c r="L10" s="99">
        <f t="shared" si="1"/>
        <v>0</v>
      </c>
    </row>
    <row r="11" spans="1:12" ht="26.25" customHeight="1" x14ac:dyDescent="0.25">
      <c r="A11" s="17" t="str">
        <f>'2024 Calculator'!D11</f>
        <v>Savory Cheddar</v>
      </c>
      <c r="B11" s="114">
        <f>'2024 Calculator'!E11</f>
        <v>20</v>
      </c>
      <c r="C11" s="18"/>
      <c r="D11" s="19"/>
      <c r="E11" s="19"/>
      <c r="F11" s="19"/>
      <c r="G11" s="148"/>
      <c r="H11" s="18">
        <f t="shared" si="2"/>
        <v>0</v>
      </c>
      <c r="I11" s="19"/>
      <c r="J11" s="19"/>
      <c r="K11" s="38">
        <f t="shared" si="0"/>
        <v>0</v>
      </c>
      <c r="L11" s="99">
        <f t="shared" si="1"/>
        <v>0</v>
      </c>
    </row>
    <row r="12" spans="1:12" ht="26.25" customHeight="1" x14ac:dyDescent="0.25">
      <c r="A12" s="17" t="str">
        <f>'2024 Calculator'!D12</f>
        <v>Popping Corn</v>
      </c>
      <c r="B12" s="114">
        <f>'2024 Calculator'!E12</f>
        <v>17</v>
      </c>
      <c r="C12" s="18"/>
      <c r="D12" s="19"/>
      <c r="E12" s="19"/>
      <c r="F12" s="19"/>
      <c r="G12" s="148"/>
      <c r="H12" s="18">
        <f t="shared" si="2"/>
        <v>0</v>
      </c>
      <c r="I12" s="19"/>
      <c r="J12" s="19"/>
      <c r="K12" s="38">
        <f t="shared" si="0"/>
        <v>0</v>
      </c>
      <c r="L12" s="99">
        <f t="shared" si="1"/>
        <v>0</v>
      </c>
    </row>
    <row r="13" spans="1:12" ht="26.25" customHeight="1" x14ac:dyDescent="0.25">
      <c r="A13" s="17" t="str">
        <f>'2024 Calculator'!D13</f>
        <v>Caramel Corn</v>
      </c>
      <c r="B13" s="114">
        <f>'2024 Calculator'!E13</f>
        <v>12</v>
      </c>
      <c r="C13" s="18"/>
      <c r="D13" s="19"/>
      <c r="E13" s="19"/>
      <c r="F13" s="19"/>
      <c r="G13" s="148"/>
      <c r="H13" s="18">
        <f t="shared" si="2"/>
        <v>0</v>
      </c>
      <c r="I13" s="19"/>
      <c r="J13" s="19"/>
      <c r="K13" s="38">
        <f t="shared" si="0"/>
        <v>0</v>
      </c>
      <c r="L13" s="99">
        <f t="shared" si="1"/>
        <v>0</v>
      </c>
    </row>
    <row r="14" spans="1:12" ht="26.25" customHeight="1" x14ac:dyDescent="0.25">
      <c r="A14" s="112" t="str">
        <f>'2024 Calculator'!D14</f>
        <v>Salted Caramel Ceddar Mix</v>
      </c>
      <c r="B14" s="114">
        <f>'2024 Calculator'!E14</f>
        <v>17</v>
      </c>
      <c r="C14" s="18"/>
      <c r="D14" s="19"/>
      <c r="E14" s="19"/>
      <c r="F14" s="19"/>
      <c r="G14" s="148"/>
      <c r="H14" s="18">
        <f t="shared" si="2"/>
        <v>0</v>
      </c>
      <c r="I14" s="19"/>
      <c r="J14" s="19"/>
      <c r="K14" s="38">
        <f t="shared" si="0"/>
        <v>0</v>
      </c>
      <c r="L14" s="99">
        <f t="shared" si="1"/>
        <v>0</v>
      </c>
    </row>
    <row r="15" spans="1:12" ht="26.25" customHeight="1" x14ac:dyDescent="0.25">
      <c r="A15" s="17"/>
      <c r="B15" s="114"/>
      <c r="C15" s="18"/>
      <c r="D15" s="19"/>
      <c r="E15" s="19"/>
      <c r="F15" s="19"/>
      <c r="G15" s="148"/>
      <c r="H15" s="18">
        <f t="shared" si="2"/>
        <v>0</v>
      </c>
      <c r="I15" s="19"/>
      <c r="J15" s="19"/>
      <c r="K15" s="38">
        <f t="shared" si="0"/>
        <v>0</v>
      </c>
      <c r="L15" s="99">
        <f t="shared" si="1"/>
        <v>0</v>
      </c>
    </row>
    <row r="16" spans="1:12" ht="26.25" customHeight="1" x14ac:dyDescent="0.25">
      <c r="A16" s="17"/>
      <c r="B16" s="114"/>
      <c r="C16" s="18"/>
      <c r="D16" s="19"/>
      <c r="E16" s="19"/>
      <c r="F16" s="19"/>
      <c r="G16" s="148"/>
      <c r="H16" s="18">
        <f t="shared" si="2"/>
        <v>0</v>
      </c>
      <c r="I16" s="19"/>
      <c r="J16" s="19"/>
      <c r="K16" s="38">
        <f t="shared" si="0"/>
        <v>0</v>
      </c>
      <c r="L16" s="99">
        <f t="shared" si="1"/>
        <v>0</v>
      </c>
    </row>
    <row r="17" spans="1:12" ht="26.25" customHeight="1" x14ac:dyDescent="0.25">
      <c r="A17" s="17"/>
      <c r="B17" s="114"/>
      <c r="C17" s="18"/>
      <c r="D17" s="19"/>
      <c r="E17" s="19"/>
      <c r="F17" s="19"/>
      <c r="G17" s="148"/>
      <c r="H17" s="18">
        <f t="shared" si="2"/>
        <v>0</v>
      </c>
      <c r="I17" s="19"/>
      <c r="J17" s="19"/>
      <c r="K17" s="38">
        <f t="shared" si="0"/>
        <v>0</v>
      </c>
      <c r="L17" s="99">
        <f t="shared" si="1"/>
        <v>0</v>
      </c>
    </row>
    <row r="18" spans="1:12" ht="26.25" customHeight="1" x14ac:dyDescent="0.25">
      <c r="A18" s="17"/>
      <c r="B18" s="114"/>
      <c r="C18" s="18"/>
      <c r="D18" s="19"/>
      <c r="E18" s="19"/>
      <c r="F18" s="19"/>
      <c r="G18" s="148"/>
      <c r="H18" s="18"/>
      <c r="I18" s="19"/>
      <c r="J18" s="19"/>
      <c r="K18" s="38">
        <f>H18-I18+J18</f>
        <v>0</v>
      </c>
      <c r="L18" s="99">
        <f>SUM(B18*K18)</f>
        <v>0</v>
      </c>
    </row>
    <row r="19" spans="1:12" ht="26.25" customHeight="1" x14ac:dyDescent="0.25">
      <c r="A19" s="17"/>
      <c r="B19" s="114"/>
      <c r="C19" s="18"/>
      <c r="D19" s="19"/>
      <c r="E19" s="19"/>
      <c r="F19" s="19"/>
      <c r="G19" s="148"/>
      <c r="H19" s="18"/>
      <c r="I19" s="19"/>
      <c r="J19" s="19"/>
      <c r="K19" s="38">
        <f>H19-I19+J19</f>
        <v>0</v>
      </c>
      <c r="L19" s="99">
        <f>SUM(B19*K19)</f>
        <v>0</v>
      </c>
    </row>
    <row r="20" spans="1:12" ht="30" customHeight="1" x14ac:dyDescent="0.25">
      <c r="A20" s="169" t="s">
        <v>163</v>
      </c>
      <c r="B20" s="316"/>
      <c r="C20" s="316"/>
      <c r="D20" s="316"/>
      <c r="E20" s="316"/>
      <c r="F20" s="316"/>
      <c r="G20" s="316"/>
      <c r="H20" s="63"/>
      <c r="I20" s="63" t="s">
        <v>44</v>
      </c>
      <c r="J20" s="64"/>
      <c r="K20" s="55" t="s">
        <v>7</v>
      </c>
      <c r="L20" s="144">
        <f>SUM(L3:L19)</f>
        <v>0</v>
      </c>
    </row>
    <row r="21" spans="1:12" ht="24.95" customHeight="1" x14ac:dyDescent="0.25">
      <c r="A21" s="123" t="s">
        <v>4</v>
      </c>
      <c r="B21" s="323"/>
      <c r="C21" s="323"/>
      <c r="D21" s="323"/>
      <c r="E21" s="323"/>
      <c r="F21" s="323"/>
      <c r="G21" s="323"/>
      <c r="H21"/>
      <c r="K21" s="34" t="s">
        <v>94</v>
      </c>
      <c r="L21" s="32"/>
    </row>
    <row r="22" spans="1:12" ht="24.95" customHeight="1" x14ac:dyDescent="0.25">
      <c r="A22" s="54" t="s">
        <v>6</v>
      </c>
      <c r="B22" s="3"/>
      <c r="C22" s="53"/>
      <c r="D22" s="53"/>
      <c r="E22" s="53"/>
      <c r="F22" s="53"/>
      <c r="G22"/>
      <c r="I22" s="1"/>
      <c r="J22" s="1"/>
      <c r="K22" s="34" t="s">
        <v>70</v>
      </c>
      <c r="L22" s="155"/>
    </row>
    <row r="23" spans="1:12" ht="24.95" customHeight="1" x14ac:dyDescent="0.2">
      <c r="A23" s="11"/>
      <c r="B23" s="319"/>
      <c r="C23" s="319"/>
      <c r="D23" s="319"/>
      <c r="E23" s="319"/>
      <c r="F23" s="319"/>
      <c r="G23" s="319"/>
      <c r="H23" s="11"/>
      <c r="I23" s="1"/>
      <c r="J23" s="1"/>
      <c r="K23" s="34" t="s">
        <v>18</v>
      </c>
      <c r="L23" s="32">
        <f>J20+L20-L21-L22</f>
        <v>0</v>
      </c>
    </row>
    <row r="24" spans="1:12" ht="24.95" customHeight="1" x14ac:dyDescent="0.2">
      <c r="I24" s="321" t="s">
        <v>79</v>
      </c>
      <c r="J24" s="321"/>
      <c r="K24" s="321"/>
      <c r="L24" s="32">
        <f>(L20*0.34)+J20</f>
        <v>0</v>
      </c>
    </row>
    <row r="25" spans="1:12" ht="24.95" customHeight="1" x14ac:dyDescent="0.25">
      <c r="A25" s="138" t="s">
        <v>67</v>
      </c>
      <c r="B25" s="170" t="s">
        <v>101</v>
      </c>
      <c r="C25"/>
      <c r="D25"/>
      <c r="E25"/>
      <c r="F25"/>
      <c r="G25"/>
      <c r="H25"/>
    </row>
    <row r="26" spans="1:12" ht="24.95" customHeight="1" x14ac:dyDescent="0.25">
      <c r="A26" s="122"/>
      <c r="C26"/>
      <c r="D26"/>
      <c r="E26"/>
      <c r="F26"/>
      <c r="G26"/>
      <c r="H26"/>
    </row>
    <row r="27" spans="1:12" ht="24.95" customHeight="1" x14ac:dyDescent="0.25">
      <c r="A27" s="122"/>
      <c r="C27"/>
      <c r="D27"/>
      <c r="E27"/>
      <c r="F27"/>
      <c r="G27"/>
      <c r="H27"/>
    </row>
    <row r="28" spans="1:12" ht="24.95" customHeight="1" x14ac:dyDescent="0.25">
      <c r="A28" s="122"/>
      <c r="C28"/>
      <c r="D28"/>
      <c r="E28"/>
      <c r="F28"/>
      <c r="G28"/>
      <c r="H28"/>
    </row>
    <row r="29" spans="1:12" ht="24.95" customHeight="1" x14ac:dyDescent="0.25">
      <c r="A29" s="122"/>
      <c r="C29"/>
      <c r="D29"/>
      <c r="E29"/>
      <c r="F29"/>
      <c r="G29"/>
      <c r="H29"/>
    </row>
    <row r="30" spans="1:12" ht="24.95" customHeight="1" x14ac:dyDescent="0.25">
      <c r="A30" s="122" t="s">
        <v>102</v>
      </c>
      <c r="B30">
        <f>SUM(B26:B29)</f>
        <v>0</v>
      </c>
    </row>
  </sheetData>
  <mergeCells count="5">
    <mergeCell ref="A1:L1"/>
    <mergeCell ref="B20:G20"/>
    <mergeCell ref="B21:G21"/>
    <mergeCell ref="B23:G23"/>
    <mergeCell ref="I24:K24"/>
  </mergeCells>
  <printOptions horizontalCentered="1" verticalCentered="1"/>
  <pageMargins left="0" right="0" top="0.23" bottom="0.24" header="0.5" footer="0.5"/>
  <pageSetup scale="92" orientation="portrait" r:id="rId1"/>
  <headerFooter alignWithMargins="0"/>
  <drawing r:id="rId2"/>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sheetPr codeName="Sheet68">
    <pageSetUpPr fitToPage="1"/>
  </sheetPr>
  <dimension ref="A1:L30"/>
  <sheetViews>
    <sheetView zoomScale="75" zoomScaleNormal="75" workbookViewId="0">
      <selection activeCell="B20" sqref="B20:G20"/>
    </sheetView>
  </sheetViews>
  <sheetFormatPr defaultRowHeight="14.25" x14ac:dyDescent="0.2"/>
  <cols>
    <col min="1" max="1" width="23.85546875" style="4" customWidth="1"/>
    <col min="2" max="2" width="8.140625" customWidth="1"/>
    <col min="3" max="8" width="7.28515625" style="1" customWidth="1"/>
    <col min="9" max="9" width="8.42578125" customWidth="1"/>
    <col min="10" max="10" width="8.28515625" bestFit="1" customWidth="1"/>
    <col min="12" max="12" width="14" customWidth="1"/>
  </cols>
  <sheetData>
    <row r="1" spans="1:12" ht="46.5" customHeight="1" x14ac:dyDescent="0.45">
      <c r="A1" s="315" t="s">
        <v>95</v>
      </c>
      <c r="B1" s="315"/>
      <c r="C1" s="315"/>
      <c r="D1" s="315"/>
      <c r="E1" s="315"/>
      <c r="F1" s="315"/>
      <c r="G1" s="315"/>
      <c r="H1" s="315"/>
      <c r="I1" s="315"/>
      <c r="J1" s="315"/>
      <c r="K1" s="315"/>
      <c r="L1" s="315"/>
    </row>
    <row r="2" spans="1:12" ht="47.25" x14ac:dyDescent="0.25">
      <c r="A2" s="13" t="s">
        <v>0</v>
      </c>
      <c r="B2" s="52" t="s">
        <v>1</v>
      </c>
      <c r="C2" s="9" t="s">
        <v>26</v>
      </c>
      <c r="D2" s="19" t="s">
        <v>17</v>
      </c>
      <c r="E2" s="19" t="s">
        <v>17</v>
      </c>
      <c r="F2" s="19" t="s">
        <v>17</v>
      </c>
      <c r="G2" s="148" t="s">
        <v>17</v>
      </c>
      <c r="H2" s="9" t="s">
        <v>27</v>
      </c>
      <c r="I2" s="8" t="s">
        <v>28</v>
      </c>
      <c r="J2" s="8" t="s">
        <v>24</v>
      </c>
      <c r="K2" s="37" t="s">
        <v>13</v>
      </c>
      <c r="L2" s="8" t="s">
        <v>2</v>
      </c>
    </row>
    <row r="3" spans="1:12" s="2" customFormat="1" ht="22.5" customHeight="1" x14ac:dyDescent="0.25">
      <c r="A3" s="17" t="str">
        <f>'2024 Calculator'!D3</f>
        <v>Hometown Hearos Donation</v>
      </c>
      <c r="B3" s="114">
        <f>'2024 Calculator'!E3</f>
        <v>30</v>
      </c>
      <c r="C3" s="18"/>
      <c r="D3" s="19"/>
      <c r="E3" s="19"/>
      <c r="F3" s="19"/>
      <c r="G3" s="148"/>
      <c r="H3" s="18">
        <f>SUM(C3:G3)</f>
        <v>0</v>
      </c>
      <c r="I3" s="19"/>
      <c r="J3" s="19"/>
      <c r="K3" s="38">
        <f t="shared" ref="K3:K17" si="0">H3-I3+J3</f>
        <v>0</v>
      </c>
      <c r="L3" s="99">
        <f t="shared" ref="L3:L17" si="1">SUM(B3*K3)</f>
        <v>0</v>
      </c>
    </row>
    <row r="4" spans="1:12" s="2" customFormat="1" ht="22.5" customHeight="1" x14ac:dyDescent="0.25">
      <c r="A4" s="17" t="str">
        <f>'2024 Calculator'!D4</f>
        <v>Hometown Hearos Donation</v>
      </c>
      <c r="B4" s="114">
        <f>'2024 Calculator'!E4</f>
        <v>5</v>
      </c>
      <c r="C4" s="18"/>
      <c r="D4" s="19"/>
      <c r="E4" s="19"/>
      <c r="F4" s="19"/>
      <c r="G4" s="148"/>
      <c r="H4" s="18">
        <f t="shared" ref="H4:H17" si="2">SUM(C4:G4)</f>
        <v>0</v>
      </c>
      <c r="I4" s="19"/>
      <c r="J4" s="19"/>
      <c r="K4" s="38">
        <f t="shared" si="0"/>
        <v>0</v>
      </c>
      <c r="L4" s="99">
        <f t="shared" si="1"/>
        <v>0</v>
      </c>
    </row>
    <row r="5" spans="1:12" ht="26.25" customHeight="1" x14ac:dyDescent="0.25">
      <c r="A5" s="17" t="str">
        <f>'2024 Calculator'!D5</f>
        <v>3-Pack Combo Box</v>
      </c>
      <c r="B5" s="114">
        <f>'2024 Calculator'!E5</f>
        <v>50</v>
      </c>
      <c r="C5" s="18"/>
      <c r="D5" s="19"/>
      <c r="E5" s="19"/>
      <c r="F5" s="19"/>
      <c r="G5" s="148"/>
      <c r="H5" s="18">
        <f t="shared" si="2"/>
        <v>0</v>
      </c>
      <c r="I5" s="19"/>
      <c r="J5" s="19"/>
      <c r="K5" s="38">
        <f t="shared" si="0"/>
        <v>0</v>
      </c>
      <c r="L5" s="99">
        <f t="shared" si="1"/>
        <v>0</v>
      </c>
    </row>
    <row r="6" spans="1:12" ht="26.25" customHeight="1" x14ac:dyDescent="0.25">
      <c r="A6" s="17" t="str">
        <f>'2024 Calculator'!D6</f>
        <v>White Chocolate Pretzels</v>
      </c>
      <c r="B6" s="114">
        <f>'2024 Calculator'!E6</f>
        <v>35</v>
      </c>
      <c r="C6" s="18"/>
      <c r="D6" s="19"/>
      <c r="E6" s="19"/>
      <c r="F6" s="19"/>
      <c r="G6" s="148"/>
      <c r="H6" s="18">
        <f t="shared" si="2"/>
        <v>0</v>
      </c>
      <c r="I6" s="19"/>
      <c r="J6" s="19"/>
      <c r="K6" s="38">
        <f t="shared" si="0"/>
        <v>0</v>
      </c>
      <c r="L6" s="99">
        <f t="shared" si="1"/>
        <v>0</v>
      </c>
    </row>
    <row r="7" spans="1:12" ht="26.25" customHeight="1" x14ac:dyDescent="0.25">
      <c r="A7" s="17" t="str">
        <f>'2024 Calculator'!D7</f>
        <v>Chocolate Drizzle Toffee</v>
      </c>
      <c r="B7" s="114">
        <f>'2024 Calculator'!E7</f>
        <v>35</v>
      </c>
      <c r="C7" s="18"/>
      <c r="D7" s="19"/>
      <c r="E7" s="19"/>
      <c r="F7" s="19"/>
      <c r="G7" s="148"/>
      <c r="H7" s="18">
        <f t="shared" si="2"/>
        <v>0</v>
      </c>
      <c r="I7" s="19"/>
      <c r="J7" s="19"/>
      <c r="K7" s="38">
        <f t="shared" si="0"/>
        <v>0</v>
      </c>
      <c r="L7" s="99">
        <f t="shared" si="1"/>
        <v>0</v>
      </c>
    </row>
    <row r="8" spans="1:12" ht="26.25" customHeight="1" x14ac:dyDescent="0.25">
      <c r="A8" s="17" t="str">
        <f>'2024 Calculator'!D8</f>
        <v>Micro Kettle</v>
      </c>
      <c r="B8" s="114">
        <f>'2024 Calculator'!E8</f>
        <v>25</v>
      </c>
      <c r="C8" s="18"/>
      <c r="D8" s="19"/>
      <c r="E8" s="19"/>
      <c r="F8" s="19"/>
      <c r="G8" s="148"/>
      <c r="H8" s="18">
        <f t="shared" si="2"/>
        <v>0</v>
      </c>
      <c r="I8" s="19"/>
      <c r="J8" s="19"/>
      <c r="K8" s="38">
        <f t="shared" si="0"/>
        <v>0</v>
      </c>
      <c r="L8" s="99">
        <f t="shared" si="1"/>
        <v>0</v>
      </c>
    </row>
    <row r="9" spans="1:12" ht="26.25" customHeight="1" x14ac:dyDescent="0.25">
      <c r="A9" s="17" t="str">
        <f>'2024 Calculator'!D9</f>
        <v>Micro Butter</v>
      </c>
      <c r="B9" s="114">
        <f>'2024 Calculator'!E9</f>
        <v>25</v>
      </c>
      <c r="C9" s="18"/>
      <c r="D9" s="19"/>
      <c r="E9" s="19"/>
      <c r="F9" s="19"/>
      <c r="G9" s="148"/>
      <c r="H9" s="18">
        <f t="shared" si="2"/>
        <v>0</v>
      </c>
      <c r="I9" s="19"/>
      <c r="J9" s="19"/>
      <c r="K9" s="38">
        <f t="shared" si="0"/>
        <v>0</v>
      </c>
      <c r="L9" s="99">
        <f t="shared" si="1"/>
        <v>0</v>
      </c>
    </row>
    <row r="10" spans="1:12" ht="26.25" customHeight="1" x14ac:dyDescent="0.25">
      <c r="A10" s="17" t="str">
        <f>'2024 Calculator'!D10</f>
        <v>Salted Caramel</v>
      </c>
      <c r="B10" s="114">
        <f>'2024 Calculator'!E10</f>
        <v>25</v>
      </c>
      <c r="C10" s="18"/>
      <c r="D10" s="19"/>
      <c r="E10" s="19"/>
      <c r="F10" s="19"/>
      <c r="G10" s="148"/>
      <c r="H10" s="18">
        <f t="shared" si="2"/>
        <v>0</v>
      </c>
      <c r="I10" s="19"/>
      <c r="J10" s="19"/>
      <c r="K10" s="38">
        <f t="shared" si="0"/>
        <v>0</v>
      </c>
      <c r="L10" s="99">
        <f t="shared" si="1"/>
        <v>0</v>
      </c>
    </row>
    <row r="11" spans="1:12" ht="26.25" customHeight="1" x14ac:dyDescent="0.25">
      <c r="A11" s="17" t="str">
        <f>'2024 Calculator'!D11</f>
        <v>Savory Cheddar</v>
      </c>
      <c r="B11" s="114">
        <f>'2024 Calculator'!E11</f>
        <v>20</v>
      </c>
      <c r="C11" s="18"/>
      <c r="D11" s="19"/>
      <c r="E11" s="19"/>
      <c r="F11" s="19"/>
      <c r="G11" s="148"/>
      <c r="H11" s="18">
        <f t="shared" si="2"/>
        <v>0</v>
      </c>
      <c r="I11" s="19"/>
      <c r="J11" s="19"/>
      <c r="K11" s="38">
        <f t="shared" si="0"/>
        <v>0</v>
      </c>
      <c r="L11" s="99">
        <f t="shared" si="1"/>
        <v>0</v>
      </c>
    </row>
    <row r="12" spans="1:12" ht="26.25" customHeight="1" x14ac:dyDescent="0.25">
      <c r="A12" s="17" t="str">
        <f>'2024 Calculator'!D12</f>
        <v>Popping Corn</v>
      </c>
      <c r="B12" s="114">
        <f>'2024 Calculator'!E12</f>
        <v>17</v>
      </c>
      <c r="C12" s="18"/>
      <c r="D12" s="19"/>
      <c r="E12" s="19"/>
      <c r="F12" s="19"/>
      <c r="G12" s="148"/>
      <c r="H12" s="18">
        <f t="shared" si="2"/>
        <v>0</v>
      </c>
      <c r="I12" s="19"/>
      <c r="J12" s="19"/>
      <c r="K12" s="38">
        <f t="shared" si="0"/>
        <v>0</v>
      </c>
      <c r="L12" s="99">
        <f t="shared" si="1"/>
        <v>0</v>
      </c>
    </row>
    <row r="13" spans="1:12" ht="26.25" customHeight="1" x14ac:dyDescent="0.25">
      <c r="A13" s="17" t="str">
        <f>'2024 Calculator'!D13</f>
        <v>Caramel Corn</v>
      </c>
      <c r="B13" s="114">
        <f>'2024 Calculator'!E13</f>
        <v>12</v>
      </c>
      <c r="C13" s="18"/>
      <c r="D13" s="19"/>
      <c r="E13" s="19"/>
      <c r="F13" s="19"/>
      <c r="G13" s="148"/>
      <c r="H13" s="18">
        <f t="shared" si="2"/>
        <v>0</v>
      </c>
      <c r="I13" s="19"/>
      <c r="J13" s="19"/>
      <c r="K13" s="38">
        <f t="shared" si="0"/>
        <v>0</v>
      </c>
      <c r="L13" s="99">
        <f t="shared" si="1"/>
        <v>0</v>
      </c>
    </row>
    <row r="14" spans="1:12" ht="26.25" customHeight="1" x14ac:dyDescent="0.25">
      <c r="A14" s="112" t="str">
        <f>'2024 Calculator'!D14</f>
        <v>Salted Caramel Ceddar Mix</v>
      </c>
      <c r="B14" s="114">
        <f>'2024 Calculator'!E14</f>
        <v>17</v>
      </c>
      <c r="C14" s="18"/>
      <c r="D14" s="19"/>
      <c r="E14" s="19"/>
      <c r="F14" s="19"/>
      <c r="G14" s="148"/>
      <c r="H14" s="18">
        <f t="shared" si="2"/>
        <v>0</v>
      </c>
      <c r="I14" s="19"/>
      <c r="J14" s="19"/>
      <c r="K14" s="38">
        <f t="shared" si="0"/>
        <v>0</v>
      </c>
      <c r="L14" s="99">
        <f t="shared" si="1"/>
        <v>0</v>
      </c>
    </row>
    <row r="15" spans="1:12" ht="26.25" customHeight="1" x14ac:dyDescent="0.25">
      <c r="A15" s="17"/>
      <c r="B15" s="114"/>
      <c r="C15" s="18"/>
      <c r="D15" s="19"/>
      <c r="E15" s="19"/>
      <c r="F15" s="19"/>
      <c r="G15" s="148"/>
      <c r="H15" s="18">
        <f t="shared" si="2"/>
        <v>0</v>
      </c>
      <c r="I15" s="19"/>
      <c r="J15" s="19"/>
      <c r="K15" s="38">
        <f t="shared" si="0"/>
        <v>0</v>
      </c>
      <c r="L15" s="99">
        <f t="shared" si="1"/>
        <v>0</v>
      </c>
    </row>
    <row r="16" spans="1:12" ht="26.25" customHeight="1" x14ac:dyDescent="0.25">
      <c r="A16" s="17"/>
      <c r="B16" s="114"/>
      <c r="C16" s="18"/>
      <c r="D16" s="19"/>
      <c r="E16" s="19"/>
      <c r="F16" s="19"/>
      <c r="G16" s="148"/>
      <c r="H16" s="18">
        <f t="shared" si="2"/>
        <v>0</v>
      </c>
      <c r="I16" s="19"/>
      <c r="J16" s="19"/>
      <c r="K16" s="38">
        <f t="shared" si="0"/>
        <v>0</v>
      </c>
      <c r="L16" s="99">
        <f t="shared" si="1"/>
        <v>0</v>
      </c>
    </row>
    <row r="17" spans="1:12" ht="26.25" customHeight="1" x14ac:dyDescent="0.25">
      <c r="A17" s="17"/>
      <c r="B17" s="114"/>
      <c r="C17" s="18"/>
      <c r="D17" s="19"/>
      <c r="E17" s="19"/>
      <c r="F17" s="19"/>
      <c r="G17" s="148"/>
      <c r="H17" s="18">
        <f t="shared" si="2"/>
        <v>0</v>
      </c>
      <c r="I17" s="19"/>
      <c r="J17" s="19"/>
      <c r="K17" s="38">
        <f t="shared" si="0"/>
        <v>0</v>
      </c>
      <c r="L17" s="99">
        <f t="shared" si="1"/>
        <v>0</v>
      </c>
    </row>
    <row r="18" spans="1:12" ht="26.25" customHeight="1" x14ac:dyDescent="0.25">
      <c r="A18" s="17"/>
      <c r="B18" s="114"/>
      <c r="C18" s="18"/>
      <c r="D18" s="19"/>
      <c r="E18" s="19"/>
      <c r="F18" s="19"/>
      <c r="G18" s="148"/>
      <c r="H18" s="18"/>
      <c r="I18" s="19"/>
      <c r="J18" s="19"/>
      <c r="K18" s="38">
        <f>H18-I18+J18</f>
        <v>0</v>
      </c>
      <c r="L18" s="99">
        <f>SUM(B18*K18)</f>
        <v>0</v>
      </c>
    </row>
    <row r="19" spans="1:12" ht="26.25" customHeight="1" x14ac:dyDescent="0.25">
      <c r="A19" s="17"/>
      <c r="B19" s="114"/>
      <c r="C19" s="18"/>
      <c r="D19" s="19"/>
      <c r="E19" s="19"/>
      <c r="F19" s="19"/>
      <c r="G19" s="148"/>
      <c r="H19" s="18"/>
      <c r="I19" s="19"/>
      <c r="J19" s="19"/>
      <c r="K19" s="38">
        <f>H19-I19+J19</f>
        <v>0</v>
      </c>
      <c r="L19" s="99">
        <f>SUM(B19*K19)</f>
        <v>0</v>
      </c>
    </row>
    <row r="20" spans="1:12" ht="30" customHeight="1" x14ac:dyDescent="0.25">
      <c r="A20" s="169" t="s">
        <v>163</v>
      </c>
      <c r="B20" s="316"/>
      <c r="C20" s="316"/>
      <c r="D20" s="316"/>
      <c r="E20" s="316"/>
      <c r="F20" s="316"/>
      <c r="G20" s="316"/>
      <c r="H20" s="63"/>
      <c r="I20" s="63" t="s">
        <v>44</v>
      </c>
      <c r="J20" s="64"/>
      <c r="K20" s="55" t="s">
        <v>7</v>
      </c>
      <c r="L20" s="144">
        <f>SUM(L3:L19)</f>
        <v>0</v>
      </c>
    </row>
    <row r="21" spans="1:12" ht="24.95" customHeight="1" x14ac:dyDescent="0.25">
      <c r="A21" s="123" t="s">
        <v>4</v>
      </c>
      <c r="B21" s="323"/>
      <c r="C21" s="323"/>
      <c r="D21" s="323"/>
      <c r="E21" s="323"/>
      <c r="F21" s="323"/>
      <c r="G21" s="323"/>
      <c r="H21"/>
      <c r="K21" s="34" t="s">
        <v>94</v>
      </c>
      <c r="L21" s="32"/>
    </row>
    <row r="22" spans="1:12" ht="24.95" customHeight="1" x14ac:dyDescent="0.25">
      <c r="A22" s="54" t="s">
        <v>6</v>
      </c>
      <c r="B22" s="3"/>
      <c r="C22" s="53"/>
      <c r="D22" s="53"/>
      <c r="E22" s="53"/>
      <c r="F22" s="53"/>
      <c r="G22"/>
      <c r="I22" s="1"/>
      <c r="J22" s="1"/>
      <c r="K22" s="34" t="s">
        <v>70</v>
      </c>
      <c r="L22" s="155"/>
    </row>
    <row r="23" spans="1:12" ht="24.95" customHeight="1" x14ac:dyDescent="0.2">
      <c r="A23" s="11"/>
      <c r="B23" s="319"/>
      <c r="C23" s="319"/>
      <c r="D23" s="319"/>
      <c r="E23" s="319"/>
      <c r="F23" s="319"/>
      <c r="G23" s="319"/>
      <c r="H23" s="11"/>
      <c r="I23" s="1"/>
      <c r="J23" s="1"/>
      <c r="K23" s="34" t="s">
        <v>18</v>
      </c>
      <c r="L23" s="32">
        <f>J20+L20-L21-L22</f>
        <v>0</v>
      </c>
    </row>
    <row r="24" spans="1:12" ht="24.95" customHeight="1" x14ac:dyDescent="0.2">
      <c r="I24" s="321" t="s">
        <v>79</v>
      </c>
      <c r="J24" s="321"/>
      <c r="K24" s="321"/>
      <c r="L24" s="32">
        <f>(L20*0.34)+J20</f>
        <v>0</v>
      </c>
    </row>
    <row r="25" spans="1:12" ht="24.95" customHeight="1" x14ac:dyDescent="0.25">
      <c r="A25" s="138" t="s">
        <v>67</v>
      </c>
      <c r="B25" s="170" t="s">
        <v>101</v>
      </c>
      <c r="C25"/>
      <c r="D25"/>
      <c r="E25"/>
      <c r="F25"/>
      <c r="G25"/>
      <c r="H25"/>
    </row>
    <row r="26" spans="1:12" ht="24.95" customHeight="1" x14ac:dyDescent="0.25">
      <c r="A26" s="122"/>
      <c r="C26"/>
      <c r="D26"/>
      <c r="E26"/>
      <c r="F26"/>
      <c r="G26"/>
      <c r="H26"/>
    </row>
    <row r="27" spans="1:12" ht="24.95" customHeight="1" x14ac:dyDescent="0.25">
      <c r="A27" s="122"/>
      <c r="C27"/>
      <c r="D27"/>
      <c r="E27"/>
      <c r="F27"/>
      <c r="G27"/>
      <c r="H27"/>
    </row>
    <row r="28" spans="1:12" ht="24.95" customHeight="1" x14ac:dyDescent="0.25">
      <c r="A28" s="122"/>
      <c r="C28"/>
      <c r="D28"/>
      <c r="E28"/>
      <c r="F28"/>
      <c r="G28"/>
      <c r="H28"/>
    </row>
    <row r="29" spans="1:12" ht="24.95" customHeight="1" x14ac:dyDescent="0.25">
      <c r="A29" s="122"/>
      <c r="C29"/>
      <c r="D29"/>
      <c r="E29"/>
      <c r="F29"/>
      <c r="G29"/>
      <c r="H29"/>
    </row>
    <row r="30" spans="1:12" ht="24.95" customHeight="1" x14ac:dyDescent="0.25">
      <c r="A30" s="122" t="s">
        <v>102</v>
      </c>
      <c r="B30">
        <f>SUM(B26:B29)</f>
        <v>0</v>
      </c>
    </row>
  </sheetData>
  <mergeCells count="5">
    <mergeCell ref="A1:L1"/>
    <mergeCell ref="B20:G20"/>
    <mergeCell ref="B21:G21"/>
    <mergeCell ref="B23:G23"/>
    <mergeCell ref="I24:K24"/>
  </mergeCells>
  <printOptions horizontalCentered="1" verticalCentered="1"/>
  <pageMargins left="0" right="0" top="0.23" bottom="0.24" header="0.5" footer="0.5"/>
  <pageSetup scale="92" orientation="portrait" r:id="rId1"/>
  <headerFooter alignWithMargins="0"/>
  <drawing r:id="rId2"/>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sheetPr codeName="Sheet69">
    <pageSetUpPr fitToPage="1"/>
  </sheetPr>
  <dimension ref="A1:L30"/>
  <sheetViews>
    <sheetView zoomScale="75" zoomScaleNormal="75" workbookViewId="0">
      <selection sqref="A1:L1"/>
    </sheetView>
  </sheetViews>
  <sheetFormatPr defaultRowHeight="14.25" x14ac:dyDescent="0.2"/>
  <cols>
    <col min="1" max="1" width="23.85546875" style="4" customWidth="1"/>
    <col min="2" max="2" width="8.140625" customWidth="1"/>
    <col min="3" max="8" width="7.28515625" style="1" customWidth="1"/>
    <col min="9" max="9" width="8.42578125" customWidth="1"/>
    <col min="10" max="10" width="8.28515625" bestFit="1" customWidth="1"/>
    <col min="12" max="12" width="14" customWidth="1"/>
  </cols>
  <sheetData>
    <row r="1" spans="1:12" ht="46.5" customHeight="1" x14ac:dyDescent="0.45">
      <c r="A1" s="315" t="s">
        <v>95</v>
      </c>
      <c r="B1" s="315"/>
      <c r="C1" s="315"/>
      <c r="D1" s="315"/>
      <c r="E1" s="315"/>
      <c r="F1" s="315"/>
      <c r="G1" s="315"/>
      <c r="H1" s="315"/>
      <c r="I1" s="315"/>
      <c r="J1" s="315"/>
      <c r="K1" s="315"/>
      <c r="L1" s="315"/>
    </row>
    <row r="2" spans="1:12" ht="47.25" x14ac:dyDescent="0.25">
      <c r="A2" s="13" t="s">
        <v>0</v>
      </c>
      <c r="B2" s="52" t="s">
        <v>1</v>
      </c>
      <c r="C2" s="9" t="s">
        <v>26</v>
      </c>
      <c r="D2" s="19" t="s">
        <v>17</v>
      </c>
      <c r="E2" s="19" t="s">
        <v>17</v>
      </c>
      <c r="F2" s="19" t="s">
        <v>17</v>
      </c>
      <c r="G2" s="148" t="s">
        <v>17</v>
      </c>
      <c r="H2" s="9" t="s">
        <v>27</v>
      </c>
      <c r="I2" s="8" t="s">
        <v>28</v>
      </c>
      <c r="J2" s="8" t="s">
        <v>24</v>
      </c>
      <c r="K2" s="37" t="s">
        <v>13</v>
      </c>
      <c r="L2" s="8" t="s">
        <v>2</v>
      </c>
    </row>
    <row r="3" spans="1:12" s="2" customFormat="1" ht="22.5" customHeight="1" x14ac:dyDescent="0.25">
      <c r="A3" s="17" t="str">
        <f>'2024 Calculator'!D3</f>
        <v>Hometown Hearos Donation</v>
      </c>
      <c r="B3" s="114">
        <f>'2024 Calculator'!E3</f>
        <v>30</v>
      </c>
      <c r="C3" s="18"/>
      <c r="D3" s="19"/>
      <c r="E3" s="19"/>
      <c r="F3" s="19"/>
      <c r="G3" s="148"/>
      <c r="H3" s="18">
        <f>SUM(C3:G3)</f>
        <v>0</v>
      </c>
      <c r="I3" s="19"/>
      <c r="J3" s="19"/>
      <c r="K3" s="38">
        <f t="shared" ref="K3:K17" si="0">H3-I3+J3</f>
        <v>0</v>
      </c>
      <c r="L3" s="99">
        <f t="shared" ref="L3:L17" si="1">SUM(B3*K3)</f>
        <v>0</v>
      </c>
    </row>
    <row r="4" spans="1:12" s="2" customFormat="1" ht="22.5" customHeight="1" x14ac:dyDescent="0.25">
      <c r="A4" s="17" t="str">
        <f>'2024 Calculator'!D4</f>
        <v>Hometown Hearos Donation</v>
      </c>
      <c r="B4" s="114">
        <f>'2024 Calculator'!E4</f>
        <v>5</v>
      </c>
      <c r="C4" s="18"/>
      <c r="D4" s="19"/>
      <c r="E4" s="19"/>
      <c r="F4" s="19"/>
      <c r="G4" s="148"/>
      <c r="H4" s="18">
        <f t="shared" ref="H4:H17" si="2">SUM(C4:G4)</f>
        <v>0</v>
      </c>
      <c r="I4" s="19"/>
      <c r="J4" s="19"/>
      <c r="K4" s="38">
        <f t="shared" si="0"/>
        <v>0</v>
      </c>
      <c r="L4" s="99">
        <f t="shared" si="1"/>
        <v>0</v>
      </c>
    </row>
    <row r="5" spans="1:12" ht="26.25" customHeight="1" x14ac:dyDescent="0.25">
      <c r="A5" s="17" t="str">
        <f>'2024 Calculator'!D5</f>
        <v>3-Pack Combo Box</v>
      </c>
      <c r="B5" s="114">
        <f>'2024 Calculator'!E5</f>
        <v>50</v>
      </c>
      <c r="C5" s="18"/>
      <c r="D5" s="19"/>
      <c r="E5" s="19"/>
      <c r="F5" s="19"/>
      <c r="G5" s="148"/>
      <c r="H5" s="18">
        <f t="shared" si="2"/>
        <v>0</v>
      </c>
      <c r="I5" s="19"/>
      <c r="J5" s="19"/>
      <c r="K5" s="38">
        <f t="shared" si="0"/>
        <v>0</v>
      </c>
      <c r="L5" s="99">
        <f t="shared" si="1"/>
        <v>0</v>
      </c>
    </row>
    <row r="6" spans="1:12" ht="26.25" customHeight="1" x14ac:dyDescent="0.25">
      <c r="A6" s="17" t="str">
        <f>'2024 Calculator'!D6</f>
        <v>White Chocolate Pretzels</v>
      </c>
      <c r="B6" s="114">
        <f>'2024 Calculator'!E6</f>
        <v>35</v>
      </c>
      <c r="C6" s="18"/>
      <c r="D6" s="19"/>
      <c r="E6" s="19"/>
      <c r="F6" s="19"/>
      <c r="G6" s="148"/>
      <c r="H6" s="18">
        <f t="shared" si="2"/>
        <v>0</v>
      </c>
      <c r="I6" s="19"/>
      <c r="J6" s="19"/>
      <c r="K6" s="38">
        <f t="shared" si="0"/>
        <v>0</v>
      </c>
      <c r="L6" s="99">
        <f t="shared" si="1"/>
        <v>0</v>
      </c>
    </row>
    <row r="7" spans="1:12" ht="26.25" customHeight="1" x14ac:dyDescent="0.25">
      <c r="A7" s="17" t="str">
        <f>'2024 Calculator'!D7</f>
        <v>Chocolate Drizzle Toffee</v>
      </c>
      <c r="B7" s="114">
        <f>'2024 Calculator'!E7</f>
        <v>35</v>
      </c>
      <c r="C7" s="18"/>
      <c r="D7" s="19"/>
      <c r="E7" s="19"/>
      <c r="F7" s="19"/>
      <c r="G7" s="148"/>
      <c r="H7" s="18">
        <f t="shared" si="2"/>
        <v>0</v>
      </c>
      <c r="I7" s="19"/>
      <c r="J7" s="19"/>
      <c r="K7" s="38">
        <f t="shared" si="0"/>
        <v>0</v>
      </c>
      <c r="L7" s="99">
        <f t="shared" si="1"/>
        <v>0</v>
      </c>
    </row>
    <row r="8" spans="1:12" ht="26.25" customHeight="1" x14ac:dyDescent="0.25">
      <c r="A8" s="17" t="str">
        <f>'2024 Calculator'!D8</f>
        <v>Micro Kettle</v>
      </c>
      <c r="B8" s="114">
        <f>'2024 Calculator'!E8</f>
        <v>25</v>
      </c>
      <c r="C8" s="18"/>
      <c r="D8" s="19"/>
      <c r="E8" s="19"/>
      <c r="F8" s="19"/>
      <c r="G8" s="148"/>
      <c r="H8" s="18">
        <f t="shared" si="2"/>
        <v>0</v>
      </c>
      <c r="I8" s="19"/>
      <c r="J8" s="19"/>
      <c r="K8" s="38">
        <f t="shared" si="0"/>
        <v>0</v>
      </c>
      <c r="L8" s="99">
        <f t="shared" si="1"/>
        <v>0</v>
      </c>
    </row>
    <row r="9" spans="1:12" ht="26.25" customHeight="1" x14ac:dyDescent="0.25">
      <c r="A9" s="17" t="str">
        <f>'2024 Calculator'!D9</f>
        <v>Micro Butter</v>
      </c>
      <c r="B9" s="114">
        <f>'2024 Calculator'!E9</f>
        <v>25</v>
      </c>
      <c r="C9" s="18"/>
      <c r="D9" s="19"/>
      <c r="E9" s="19"/>
      <c r="F9" s="19"/>
      <c r="G9" s="148"/>
      <c r="H9" s="18">
        <f t="shared" si="2"/>
        <v>0</v>
      </c>
      <c r="I9" s="19"/>
      <c r="J9" s="19"/>
      <c r="K9" s="38">
        <f t="shared" si="0"/>
        <v>0</v>
      </c>
      <c r="L9" s="99">
        <f t="shared" si="1"/>
        <v>0</v>
      </c>
    </row>
    <row r="10" spans="1:12" ht="26.25" customHeight="1" x14ac:dyDescent="0.25">
      <c r="A10" s="17" t="str">
        <f>'2024 Calculator'!D10</f>
        <v>Salted Caramel</v>
      </c>
      <c r="B10" s="114">
        <f>'2024 Calculator'!E10</f>
        <v>25</v>
      </c>
      <c r="C10" s="18"/>
      <c r="D10" s="19"/>
      <c r="E10" s="19"/>
      <c r="F10" s="19"/>
      <c r="G10" s="148"/>
      <c r="H10" s="18">
        <f t="shared" si="2"/>
        <v>0</v>
      </c>
      <c r="I10" s="19"/>
      <c r="J10" s="19"/>
      <c r="K10" s="38">
        <f t="shared" si="0"/>
        <v>0</v>
      </c>
      <c r="L10" s="99">
        <f t="shared" si="1"/>
        <v>0</v>
      </c>
    </row>
    <row r="11" spans="1:12" ht="26.25" customHeight="1" x14ac:dyDescent="0.25">
      <c r="A11" s="17" t="str">
        <f>'2024 Calculator'!D11</f>
        <v>Savory Cheddar</v>
      </c>
      <c r="B11" s="114">
        <f>'2024 Calculator'!E11</f>
        <v>20</v>
      </c>
      <c r="C11" s="18"/>
      <c r="D11" s="19"/>
      <c r="E11" s="19"/>
      <c r="F11" s="19"/>
      <c r="G11" s="148"/>
      <c r="H11" s="18">
        <f t="shared" si="2"/>
        <v>0</v>
      </c>
      <c r="I11" s="19"/>
      <c r="J11" s="19"/>
      <c r="K11" s="38">
        <f t="shared" si="0"/>
        <v>0</v>
      </c>
      <c r="L11" s="99">
        <f t="shared" si="1"/>
        <v>0</v>
      </c>
    </row>
    <row r="12" spans="1:12" ht="26.25" customHeight="1" x14ac:dyDescent="0.25">
      <c r="A12" s="17" t="str">
        <f>'2024 Calculator'!D12</f>
        <v>Popping Corn</v>
      </c>
      <c r="B12" s="114">
        <f>'2024 Calculator'!E12</f>
        <v>17</v>
      </c>
      <c r="C12" s="18"/>
      <c r="D12" s="19"/>
      <c r="E12" s="19"/>
      <c r="F12" s="19"/>
      <c r="G12" s="148"/>
      <c r="H12" s="18">
        <f t="shared" si="2"/>
        <v>0</v>
      </c>
      <c r="I12" s="19"/>
      <c r="J12" s="19"/>
      <c r="K12" s="38">
        <f t="shared" si="0"/>
        <v>0</v>
      </c>
      <c r="L12" s="99">
        <f t="shared" si="1"/>
        <v>0</v>
      </c>
    </row>
    <row r="13" spans="1:12" ht="26.25" customHeight="1" x14ac:dyDescent="0.25">
      <c r="A13" s="17" t="str">
        <f>'2024 Calculator'!D13</f>
        <v>Caramel Corn</v>
      </c>
      <c r="B13" s="114">
        <f>'2024 Calculator'!E13</f>
        <v>12</v>
      </c>
      <c r="C13" s="18"/>
      <c r="D13" s="19"/>
      <c r="E13" s="19"/>
      <c r="F13" s="19"/>
      <c r="G13" s="148"/>
      <c r="H13" s="18">
        <f t="shared" si="2"/>
        <v>0</v>
      </c>
      <c r="I13" s="19"/>
      <c r="J13" s="19"/>
      <c r="K13" s="38">
        <f t="shared" si="0"/>
        <v>0</v>
      </c>
      <c r="L13" s="99">
        <f t="shared" si="1"/>
        <v>0</v>
      </c>
    </row>
    <row r="14" spans="1:12" ht="26.25" customHeight="1" x14ac:dyDescent="0.25">
      <c r="A14" s="112" t="str">
        <f>'2024 Calculator'!D14</f>
        <v>Salted Caramel Ceddar Mix</v>
      </c>
      <c r="B14" s="114">
        <f>'2024 Calculator'!E14</f>
        <v>17</v>
      </c>
      <c r="C14" s="18"/>
      <c r="D14" s="19"/>
      <c r="E14" s="19"/>
      <c r="F14" s="19"/>
      <c r="G14" s="148"/>
      <c r="H14" s="18">
        <f t="shared" si="2"/>
        <v>0</v>
      </c>
      <c r="I14" s="19"/>
      <c r="J14" s="19"/>
      <c r="K14" s="38">
        <f t="shared" si="0"/>
        <v>0</v>
      </c>
      <c r="L14" s="99">
        <f t="shared" si="1"/>
        <v>0</v>
      </c>
    </row>
    <row r="15" spans="1:12" ht="26.25" customHeight="1" x14ac:dyDescent="0.25">
      <c r="A15" s="17"/>
      <c r="B15" s="114"/>
      <c r="C15" s="18"/>
      <c r="D15" s="19"/>
      <c r="E15" s="19"/>
      <c r="F15" s="19"/>
      <c r="G15" s="148"/>
      <c r="H15" s="18">
        <f t="shared" si="2"/>
        <v>0</v>
      </c>
      <c r="I15" s="19"/>
      <c r="J15" s="19"/>
      <c r="K15" s="38">
        <f t="shared" si="0"/>
        <v>0</v>
      </c>
      <c r="L15" s="99">
        <f t="shared" si="1"/>
        <v>0</v>
      </c>
    </row>
    <row r="16" spans="1:12" ht="26.25" customHeight="1" x14ac:dyDescent="0.25">
      <c r="A16" s="17"/>
      <c r="B16" s="114"/>
      <c r="C16" s="18"/>
      <c r="D16" s="19"/>
      <c r="E16" s="19"/>
      <c r="F16" s="19"/>
      <c r="G16" s="148"/>
      <c r="H16" s="18">
        <f t="shared" si="2"/>
        <v>0</v>
      </c>
      <c r="I16" s="19"/>
      <c r="J16" s="19"/>
      <c r="K16" s="38">
        <f t="shared" si="0"/>
        <v>0</v>
      </c>
      <c r="L16" s="99">
        <f t="shared" si="1"/>
        <v>0</v>
      </c>
    </row>
    <row r="17" spans="1:12" ht="26.25" customHeight="1" x14ac:dyDescent="0.25">
      <c r="A17" s="17"/>
      <c r="B17" s="114"/>
      <c r="C17" s="18"/>
      <c r="D17" s="19"/>
      <c r="E17" s="19"/>
      <c r="F17" s="19"/>
      <c r="G17" s="148"/>
      <c r="H17" s="18">
        <f t="shared" si="2"/>
        <v>0</v>
      </c>
      <c r="I17" s="19"/>
      <c r="J17" s="19"/>
      <c r="K17" s="38">
        <f t="shared" si="0"/>
        <v>0</v>
      </c>
      <c r="L17" s="99">
        <f t="shared" si="1"/>
        <v>0</v>
      </c>
    </row>
    <row r="18" spans="1:12" ht="26.25" customHeight="1" x14ac:dyDescent="0.25">
      <c r="A18" s="17"/>
      <c r="B18" s="114"/>
      <c r="C18" s="18"/>
      <c r="D18" s="19"/>
      <c r="E18" s="19"/>
      <c r="F18" s="19"/>
      <c r="G18" s="148"/>
      <c r="H18" s="18"/>
      <c r="I18" s="19"/>
      <c r="J18" s="19"/>
      <c r="K18" s="38">
        <f>H18-I18+J18</f>
        <v>0</v>
      </c>
      <c r="L18" s="99">
        <f>SUM(B18*K18)</f>
        <v>0</v>
      </c>
    </row>
    <row r="19" spans="1:12" ht="26.25" customHeight="1" x14ac:dyDescent="0.25">
      <c r="A19" s="17"/>
      <c r="B19" s="114"/>
      <c r="C19" s="18"/>
      <c r="D19" s="19"/>
      <c r="E19" s="19"/>
      <c r="F19" s="19"/>
      <c r="G19" s="148"/>
      <c r="H19" s="18"/>
      <c r="I19" s="19"/>
      <c r="J19" s="19"/>
      <c r="K19" s="38">
        <f>H19-I19+J19</f>
        <v>0</v>
      </c>
      <c r="L19" s="99">
        <f>SUM(B19*K19)</f>
        <v>0</v>
      </c>
    </row>
    <row r="20" spans="1:12" ht="30" customHeight="1" x14ac:dyDescent="0.25">
      <c r="A20" s="169" t="s">
        <v>163</v>
      </c>
      <c r="B20" s="316"/>
      <c r="C20" s="316"/>
      <c r="D20" s="316"/>
      <c r="E20" s="316"/>
      <c r="F20" s="316"/>
      <c r="G20" s="316"/>
      <c r="H20" s="63"/>
      <c r="I20" s="63" t="s">
        <v>44</v>
      </c>
      <c r="J20" s="64"/>
      <c r="K20" s="55" t="s">
        <v>7</v>
      </c>
      <c r="L20" s="144">
        <f>SUM(L3:L19)</f>
        <v>0</v>
      </c>
    </row>
    <row r="21" spans="1:12" ht="24.95" customHeight="1" x14ac:dyDescent="0.25">
      <c r="A21" s="123" t="s">
        <v>4</v>
      </c>
      <c r="B21" s="323"/>
      <c r="C21" s="323"/>
      <c r="D21" s="323"/>
      <c r="E21" s="323"/>
      <c r="F21" s="323"/>
      <c r="G21" s="323"/>
      <c r="H21"/>
      <c r="K21" s="34" t="s">
        <v>94</v>
      </c>
      <c r="L21" s="32"/>
    </row>
    <row r="22" spans="1:12" ht="24.95" customHeight="1" x14ac:dyDescent="0.25">
      <c r="A22" s="54" t="s">
        <v>6</v>
      </c>
      <c r="B22" s="3"/>
      <c r="C22" s="53"/>
      <c r="D22" s="53"/>
      <c r="E22" s="53"/>
      <c r="F22" s="53"/>
      <c r="G22"/>
      <c r="I22" s="1"/>
      <c r="J22" s="1"/>
      <c r="K22" s="34" t="s">
        <v>70</v>
      </c>
      <c r="L22" s="155"/>
    </row>
    <row r="23" spans="1:12" ht="24.95" customHeight="1" x14ac:dyDescent="0.2">
      <c r="A23" s="11"/>
      <c r="B23" s="319"/>
      <c r="C23" s="319"/>
      <c r="D23" s="319"/>
      <c r="E23" s="319"/>
      <c r="F23" s="319"/>
      <c r="G23" s="319"/>
      <c r="H23" s="11"/>
      <c r="I23" s="1"/>
      <c r="J23" s="1"/>
      <c r="K23" s="34" t="s">
        <v>18</v>
      </c>
      <c r="L23" s="32">
        <f>J20+L20-L21-L22</f>
        <v>0</v>
      </c>
    </row>
    <row r="24" spans="1:12" ht="24.95" customHeight="1" x14ac:dyDescent="0.2">
      <c r="I24" s="321" t="s">
        <v>79</v>
      </c>
      <c r="J24" s="321"/>
      <c r="K24" s="321"/>
      <c r="L24" s="32">
        <f>(L20*0.34)+J20</f>
        <v>0</v>
      </c>
    </row>
    <row r="25" spans="1:12" ht="24.95" customHeight="1" x14ac:dyDescent="0.25">
      <c r="A25" s="138" t="s">
        <v>67</v>
      </c>
      <c r="B25" s="170" t="s">
        <v>101</v>
      </c>
      <c r="C25"/>
      <c r="D25"/>
      <c r="E25"/>
      <c r="F25"/>
      <c r="G25"/>
      <c r="H25"/>
    </row>
    <row r="26" spans="1:12" ht="24.95" customHeight="1" x14ac:dyDescent="0.25">
      <c r="A26" s="122"/>
      <c r="C26"/>
      <c r="D26"/>
      <c r="E26"/>
      <c r="F26"/>
      <c r="G26"/>
      <c r="H26"/>
    </row>
    <row r="27" spans="1:12" ht="24.95" customHeight="1" x14ac:dyDescent="0.25">
      <c r="A27" s="122"/>
      <c r="C27"/>
      <c r="D27"/>
      <c r="E27"/>
      <c r="F27"/>
      <c r="G27"/>
      <c r="H27"/>
    </row>
    <row r="28" spans="1:12" ht="24.95" customHeight="1" x14ac:dyDescent="0.25">
      <c r="A28" s="122"/>
      <c r="C28"/>
      <c r="D28"/>
      <c r="E28"/>
      <c r="F28"/>
      <c r="G28"/>
      <c r="H28"/>
    </row>
    <row r="29" spans="1:12" ht="24.95" customHeight="1" x14ac:dyDescent="0.25">
      <c r="A29" s="122"/>
      <c r="C29"/>
      <c r="D29"/>
      <c r="E29"/>
      <c r="F29"/>
      <c r="G29"/>
      <c r="H29"/>
    </row>
    <row r="30" spans="1:12" ht="24.95" customHeight="1" x14ac:dyDescent="0.25">
      <c r="A30" s="122" t="s">
        <v>102</v>
      </c>
      <c r="B30">
        <f>SUM(B26:B29)</f>
        <v>0</v>
      </c>
    </row>
  </sheetData>
  <mergeCells count="5">
    <mergeCell ref="A1:L1"/>
    <mergeCell ref="B20:G20"/>
    <mergeCell ref="B21:G21"/>
    <mergeCell ref="B23:G23"/>
    <mergeCell ref="I24:K24"/>
  </mergeCells>
  <printOptions horizontalCentered="1" verticalCentered="1"/>
  <pageMargins left="0" right="0" top="0.23" bottom="0.24" header="0.5" footer="0.5"/>
  <pageSetup scale="92" orientation="portrait" r:id="rId1"/>
  <headerFooter alignWithMargins="0"/>
  <drawing r:id="rId2"/>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sheetPr codeName="Sheet70">
    <pageSetUpPr fitToPage="1"/>
  </sheetPr>
  <dimension ref="A1:L30"/>
  <sheetViews>
    <sheetView zoomScale="75" zoomScaleNormal="75" workbookViewId="0">
      <selection sqref="A1:L1"/>
    </sheetView>
  </sheetViews>
  <sheetFormatPr defaultRowHeight="14.25" x14ac:dyDescent="0.2"/>
  <cols>
    <col min="1" max="1" width="23.85546875" style="4" customWidth="1"/>
    <col min="2" max="2" width="8.140625" customWidth="1"/>
    <col min="3" max="8" width="7.28515625" style="1" customWidth="1"/>
    <col min="9" max="9" width="8.42578125" customWidth="1"/>
    <col min="10" max="10" width="8.28515625" bestFit="1" customWidth="1"/>
    <col min="12" max="12" width="14" customWidth="1"/>
  </cols>
  <sheetData>
    <row r="1" spans="1:12" ht="46.5" customHeight="1" x14ac:dyDescent="0.45">
      <c r="A1" s="315" t="s">
        <v>95</v>
      </c>
      <c r="B1" s="315"/>
      <c r="C1" s="315"/>
      <c r="D1" s="315"/>
      <c r="E1" s="315"/>
      <c r="F1" s="315"/>
      <c r="G1" s="315"/>
      <c r="H1" s="315"/>
      <c r="I1" s="315"/>
      <c r="J1" s="315"/>
      <c r="K1" s="315"/>
      <c r="L1" s="315"/>
    </row>
    <row r="2" spans="1:12" ht="47.25" x14ac:dyDescent="0.25">
      <c r="A2" s="13" t="s">
        <v>0</v>
      </c>
      <c r="B2" s="52" t="s">
        <v>1</v>
      </c>
      <c r="C2" s="9" t="s">
        <v>26</v>
      </c>
      <c r="D2" s="19" t="s">
        <v>17</v>
      </c>
      <c r="E2" s="19" t="s">
        <v>17</v>
      </c>
      <c r="F2" s="19" t="s">
        <v>17</v>
      </c>
      <c r="G2" s="148" t="s">
        <v>17</v>
      </c>
      <c r="H2" s="9" t="s">
        <v>27</v>
      </c>
      <c r="I2" s="8" t="s">
        <v>28</v>
      </c>
      <c r="J2" s="8" t="s">
        <v>24</v>
      </c>
      <c r="K2" s="37" t="s">
        <v>13</v>
      </c>
      <c r="L2" s="8" t="s">
        <v>2</v>
      </c>
    </row>
    <row r="3" spans="1:12" s="2" customFormat="1" ht="22.5" customHeight="1" x14ac:dyDescent="0.25">
      <c r="A3" s="17" t="str">
        <f>'2024 Calculator'!D3</f>
        <v>Hometown Hearos Donation</v>
      </c>
      <c r="B3" s="114">
        <f>'2024 Calculator'!E3</f>
        <v>30</v>
      </c>
      <c r="C3" s="18"/>
      <c r="D3" s="19"/>
      <c r="E3" s="19"/>
      <c r="F3" s="19"/>
      <c r="G3" s="148"/>
      <c r="H3" s="18">
        <f>SUM(C3:G3)</f>
        <v>0</v>
      </c>
      <c r="I3" s="19"/>
      <c r="J3" s="19"/>
      <c r="K3" s="38">
        <f t="shared" ref="K3:K17" si="0">H3-I3+J3</f>
        <v>0</v>
      </c>
      <c r="L3" s="99">
        <f t="shared" ref="L3:L17" si="1">SUM(B3*K3)</f>
        <v>0</v>
      </c>
    </row>
    <row r="4" spans="1:12" s="2" customFormat="1" ht="22.5" customHeight="1" x14ac:dyDescent="0.25">
      <c r="A4" s="17" t="str">
        <f>'2024 Calculator'!D4</f>
        <v>Hometown Hearos Donation</v>
      </c>
      <c r="B4" s="114">
        <f>'2024 Calculator'!E4</f>
        <v>5</v>
      </c>
      <c r="C4" s="18"/>
      <c r="D4" s="19"/>
      <c r="E4" s="19"/>
      <c r="F4" s="19"/>
      <c r="G4" s="148"/>
      <c r="H4" s="18">
        <f t="shared" ref="H4:H17" si="2">SUM(C4:G4)</f>
        <v>0</v>
      </c>
      <c r="I4" s="19"/>
      <c r="J4" s="19"/>
      <c r="K4" s="38">
        <f t="shared" si="0"/>
        <v>0</v>
      </c>
      <c r="L4" s="99">
        <f t="shared" si="1"/>
        <v>0</v>
      </c>
    </row>
    <row r="5" spans="1:12" ht="26.25" customHeight="1" x14ac:dyDescent="0.25">
      <c r="A5" s="17" t="str">
        <f>'2024 Calculator'!D5</f>
        <v>3-Pack Combo Box</v>
      </c>
      <c r="B5" s="114">
        <f>'2024 Calculator'!E5</f>
        <v>50</v>
      </c>
      <c r="C5" s="18"/>
      <c r="D5" s="19"/>
      <c r="E5" s="19"/>
      <c r="F5" s="19"/>
      <c r="G5" s="148"/>
      <c r="H5" s="18">
        <f t="shared" si="2"/>
        <v>0</v>
      </c>
      <c r="I5" s="19"/>
      <c r="J5" s="19"/>
      <c r="K5" s="38">
        <f t="shared" si="0"/>
        <v>0</v>
      </c>
      <c r="L5" s="99">
        <f t="shared" si="1"/>
        <v>0</v>
      </c>
    </row>
    <row r="6" spans="1:12" ht="26.25" customHeight="1" x14ac:dyDescent="0.25">
      <c r="A6" s="17" t="str">
        <f>'2024 Calculator'!D6</f>
        <v>White Chocolate Pretzels</v>
      </c>
      <c r="B6" s="114">
        <f>'2024 Calculator'!E6</f>
        <v>35</v>
      </c>
      <c r="C6" s="18"/>
      <c r="D6" s="19"/>
      <c r="E6" s="19"/>
      <c r="F6" s="19"/>
      <c r="G6" s="148"/>
      <c r="H6" s="18">
        <f t="shared" si="2"/>
        <v>0</v>
      </c>
      <c r="I6" s="19"/>
      <c r="J6" s="19"/>
      <c r="K6" s="38">
        <f t="shared" si="0"/>
        <v>0</v>
      </c>
      <c r="L6" s="99">
        <f t="shared" si="1"/>
        <v>0</v>
      </c>
    </row>
    <row r="7" spans="1:12" ht="26.25" customHeight="1" x14ac:dyDescent="0.25">
      <c r="A7" s="17" t="str">
        <f>'2024 Calculator'!D7</f>
        <v>Chocolate Drizzle Toffee</v>
      </c>
      <c r="B7" s="114">
        <f>'2024 Calculator'!E7</f>
        <v>35</v>
      </c>
      <c r="C7" s="18"/>
      <c r="D7" s="19"/>
      <c r="E7" s="19"/>
      <c r="F7" s="19"/>
      <c r="G7" s="148"/>
      <c r="H7" s="18">
        <f t="shared" si="2"/>
        <v>0</v>
      </c>
      <c r="I7" s="19"/>
      <c r="J7" s="19"/>
      <c r="K7" s="38">
        <f t="shared" si="0"/>
        <v>0</v>
      </c>
      <c r="L7" s="99">
        <f t="shared" si="1"/>
        <v>0</v>
      </c>
    </row>
    <row r="8" spans="1:12" ht="26.25" customHeight="1" x14ac:dyDescent="0.25">
      <c r="A8" s="17" t="str">
        <f>'2024 Calculator'!D8</f>
        <v>Micro Kettle</v>
      </c>
      <c r="B8" s="114">
        <f>'2024 Calculator'!E8</f>
        <v>25</v>
      </c>
      <c r="C8" s="18"/>
      <c r="D8" s="19"/>
      <c r="E8" s="19"/>
      <c r="F8" s="19"/>
      <c r="G8" s="148"/>
      <c r="H8" s="18">
        <f t="shared" si="2"/>
        <v>0</v>
      </c>
      <c r="I8" s="19"/>
      <c r="J8" s="19"/>
      <c r="K8" s="38">
        <f t="shared" si="0"/>
        <v>0</v>
      </c>
      <c r="L8" s="99">
        <f t="shared" si="1"/>
        <v>0</v>
      </c>
    </row>
    <row r="9" spans="1:12" ht="26.25" customHeight="1" x14ac:dyDescent="0.25">
      <c r="A9" s="17" t="str">
        <f>'2024 Calculator'!D9</f>
        <v>Micro Butter</v>
      </c>
      <c r="B9" s="114">
        <f>'2024 Calculator'!E9</f>
        <v>25</v>
      </c>
      <c r="C9" s="18"/>
      <c r="D9" s="19"/>
      <c r="E9" s="19"/>
      <c r="F9" s="19"/>
      <c r="G9" s="148"/>
      <c r="H9" s="18">
        <f t="shared" si="2"/>
        <v>0</v>
      </c>
      <c r="I9" s="19"/>
      <c r="J9" s="19"/>
      <c r="K9" s="38">
        <f t="shared" si="0"/>
        <v>0</v>
      </c>
      <c r="L9" s="99">
        <f t="shared" si="1"/>
        <v>0</v>
      </c>
    </row>
    <row r="10" spans="1:12" ht="26.25" customHeight="1" x14ac:dyDescent="0.25">
      <c r="A10" s="17" t="str">
        <f>'2024 Calculator'!D10</f>
        <v>Salted Caramel</v>
      </c>
      <c r="B10" s="114">
        <f>'2024 Calculator'!E10</f>
        <v>25</v>
      </c>
      <c r="C10" s="18"/>
      <c r="D10" s="19"/>
      <c r="E10" s="19"/>
      <c r="F10" s="19"/>
      <c r="G10" s="148"/>
      <c r="H10" s="18">
        <f t="shared" si="2"/>
        <v>0</v>
      </c>
      <c r="I10" s="19"/>
      <c r="J10" s="19"/>
      <c r="K10" s="38">
        <f t="shared" si="0"/>
        <v>0</v>
      </c>
      <c r="L10" s="99">
        <f t="shared" si="1"/>
        <v>0</v>
      </c>
    </row>
    <row r="11" spans="1:12" ht="26.25" customHeight="1" x14ac:dyDescent="0.25">
      <c r="A11" s="17" t="str">
        <f>'2024 Calculator'!D11</f>
        <v>Savory Cheddar</v>
      </c>
      <c r="B11" s="114">
        <f>'2024 Calculator'!E11</f>
        <v>20</v>
      </c>
      <c r="C11" s="18"/>
      <c r="D11" s="19"/>
      <c r="E11" s="19"/>
      <c r="F11" s="19"/>
      <c r="G11" s="148"/>
      <c r="H11" s="18">
        <f t="shared" si="2"/>
        <v>0</v>
      </c>
      <c r="I11" s="19"/>
      <c r="J11" s="19"/>
      <c r="K11" s="38">
        <f t="shared" si="0"/>
        <v>0</v>
      </c>
      <c r="L11" s="99">
        <f t="shared" si="1"/>
        <v>0</v>
      </c>
    </row>
    <row r="12" spans="1:12" ht="26.25" customHeight="1" x14ac:dyDescent="0.25">
      <c r="A12" s="17" t="str">
        <f>'2024 Calculator'!D12</f>
        <v>Popping Corn</v>
      </c>
      <c r="B12" s="114">
        <f>'2024 Calculator'!E12</f>
        <v>17</v>
      </c>
      <c r="C12" s="18"/>
      <c r="D12" s="19"/>
      <c r="E12" s="19"/>
      <c r="F12" s="19"/>
      <c r="G12" s="148"/>
      <c r="H12" s="18">
        <f t="shared" si="2"/>
        <v>0</v>
      </c>
      <c r="I12" s="19"/>
      <c r="J12" s="19"/>
      <c r="K12" s="38">
        <f t="shared" si="0"/>
        <v>0</v>
      </c>
      <c r="L12" s="99">
        <f t="shared" si="1"/>
        <v>0</v>
      </c>
    </row>
    <row r="13" spans="1:12" ht="26.25" customHeight="1" x14ac:dyDescent="0.25">
      <c r="A13" s="17" t="str">
        <f>'2024 Calculator'!D13</f>
        <v>Caramel Corn</v>
      </c>
      <c r="B13" s="114">
        <f>'2024 Calculator'!E13</f>
        <v>12</v>
      </c>
      <c r="C13" s="18"/>
      <c r="D13" s="19"/>
      <c r="E13" s="19"/>
      <c r="F13" s="19"/>
      <c r="G13" s="148"/>
      <c r="H13" s="18">
        <f t="shared" si="2"/>
        <v>0</v>
      </c>
      <c r="I13" s="19"/>
      <c r="J13" s="19"/>
      <c r="K13" s="38">
        <f t="shared" si="0"/>
        <v>0</v>
      </c>
      <c r="L13" s="99">
        <f t="shared" si="1"/>
        <v>0</v>
      </c>
    </row>
    <row r="14" spans="1:12" ht="26.25" customHeight="1" x14ac:dyDescent="0.25">
      <c r="A14" s="112" t="str">
        <f>'2024 Calculator'!D14</f>
        <v>Salted Caramel Ceddar Mix</v>
      </c>
      <c r="B14" s="114">
        <f>'2024 Calculator'!E14</f>
        <v>17</v>
      </c>
      <c r="C14" s="18"/>
      <c r="D14" s="19"/>
      <c r="E14" s="19"/>
      <c r="F14" s="19"/>
      <c r="G14" s="148"/>
      <c r="H14" s="18">
        <f t="shared" si="2"/>
        <v>0</v>
      </c>
      <c r="I14" s="19"/>
      <c r="J14" s="19"/>
      <c r="K14" s="38">
        <f t="shared" si="0"/>
        <v>0</v>
      </c>
      <c r="L14" s="99">
        <f t="shared" si="1"/>
        <v>0</v>
      </c>
    </row>
    <row r="15" spans="1:12" ht="26.25" customHeight="1" x14ac:dyDescent="0.25">
      <c r="A15" s="17"/>
      <c r="B15" s="114"/>
      <c r="C15" s="18"/>
      <c r="D15" s="19"/>
      <c r="E15" s="19"/>
      <c r="F15" s="19"/>
      <c r="G15" s="148"/>
      <c r="H15" s="18">
        <f t="shared" si="2"/>
        <v>0</v>
      </c>
      <c r="I15" s="19"/>
      <c r="J15" s="19"/>
      <c r="K15" s="38">
        <f t="shared" si="0"/>
        <v>0</v>
      </c>
      <c r="L15" s="99">
        <f t="shared" si="1"/>
        <v>0</v>
      </c>
    </row>
    <row r="16" spans="1:12" ht="26.25" customHeight="1" x14ac:dyDescent="0.25">
      <c r="A16" s="17"/>
      <c r="B16" s="114"/>
      <c r="C16" s="18"/>
      <c r="D16" s="19"/>
      <c r="E16" s="19"/>
      <c r="F16" s="19"/>
      <c r="G16" s="148"/>
      <c r="H16" s="18">
        <f t="shared" si="2"/>
        <v>0</v>
      </c>
      <c r="I16" s="19"/>
      <c r="J16" s="19"/>
      <c r="K16" s="38">
        <f t="shared" si="0"/>
        <v>0</v>
      </c>
      <c r="L16" s="99">
        <f t="shared" si="1"/>
        <v>0</v>
      </c>
    </row>
    <row r="17" spans="1:12" ht="26.25" customHeight="1" x14ac:dyDescent="0.25">
      <c r="A17" s="17"/>
      <c r="B17" s="114"/>
      <c r="C17" s="18"/>
      <c r="D17" s="19"/>
      <c r="E17" s="19"/>
      <c r="F17" s="19"/>
      <c r="G17" s="148"/>
      <c r="H17" s="18">
        <f t="shared" si="2"/>
        <v>0</v>
      </c>
      <c r="I17" s="19"/>
      <c r="J17" s="19"/>
      <c r="K17" s="38">
        <f t="shared" si="0"/>
        <v>0</v>
      </c>
      <c r="L17" s="99">
        <f t="shared" si="1"/>
        <v>0</v>
      </c>
    </row>
    <row r="18" spans="1:12" ht="26.25" customHeight="1" x14ac:dyDescent="0.25">
      <c r="A18" s="17"/>
      <c r="B18" s="114"/>
      <c r="C18" s="18"/>
      <c r="D18" s="19"/>
      <c r="E18" s="19"/>
      <c r="F18" s="19"/>
      <c r="G18" s="148"/>
      <c r="H18" s="18"/>
      <c r="I18" s="19"/>
      <c r="J18" s="19"/>
      <c r="K18" s="38">
        <f>H18-I18+J18</f>
        <v>0</v>
      </c>
      <c r="L18" s="99">
        <f>SUM(B18*K18)</f>
        <v>0</v>
      </c>
    </row>
    <row r="19" spans="1:12" ht="26.25" customHeight="1" x14ac:dyDescent="0.25">
      <c r="A19" s="17"/>
      <c r="B19" s="114"/>
      <c r="C19" s="18"/>
      <c r="D19" s="19"/>
      <c r="E19" s="19"/>
      <c r="F19" s="19"/>
      <c r="G19" s="148"/>
      <c r="H19" s="18"/>
      <c r="I19" s="19"/>
      <c r="J19" s="19"/>
      <c r="K19" s="38">
        <f>H19-I19+J19</f>
        <v>0</v>
      </c>
      <c r="L19" s="99">
        <f>SUM(B19*K19)</f>
        <v>0</v>
      </c>
    </row>
    <row r="20" spans="1:12" ht="30" customHeight="1" x14ac:dyDescent="0.25">
      <c r="A20" s="169" t="s">
        <v>163</v>
      </c>
      <c r="B20" s="316"/>
      <c r="C20" s="316"/>
      <c r="D20" s="316"/>
      <c r="E20" s="316"/>
      <c r="F20" s="316"/>
      <c r="G20" s="316"/>
      <c r="H20" s="63"/>
      <c r="I20" s="63" t="s">
        <v>44</v>
      </c>
      <c r="J20" s="64"/>
      <c r="K20" s="55" t="s">
        <v>7</v>
      </c>
      <c r="L20" s="144">
        <f>SUM(L3:L19)</f>
        <v>0</v>
      </c>
    </row>
    <row r="21" spans="1:12" ht="24.95" customHeight="1" x14ac:dyDescent="0.25">
      <c r="A21" s="123" t="s">
        <v>4</v>
      </c>
      <c r="B21" s="323"/>
      <c r="C21" s="323"/>
      <c r="D21" s="323"/>
      <c r="E21" s="323"/>
      <c r="F21" s="323"/>
      <c r="G21" s="323"/>
      <c r="H21"/>
      <c r="K21" s="34" t="s">
        <v>94</v>
      </c>
      <c r="L21" s="32"/>
    </row>
    <row r="22" spans="1:12" ht="24.95" customHeight="1" x14ac:dyDescent="0.25">
      <c r="A22" s="54" t="s">
        <v>6</v>
      </c>
      <c r="B22" s="3"/>
      <c r="C22" s="53"/>
      <c r="D22" s="53"/>
      <c r="E22" s="53"/>
      <c r="F22" s="53"/>
      <c r="G22"/>
      <c r="I22" s="1"/>
      <c r="J22" s="1"/>
      <c r="K22" s="34" t="s">
        <v>70</v>
      </c>
      <c r="L22" s="155"/>
    </row>
    <row r="23" spans="1:12" ht="24.95" customHeight="1" x14ac:dyDescent="0.2">
      <c r="A23" s="11"/>
      <c r="B23" s="319"/>
      <c r="C23" s="319"/>
      <c r="D23" s="319"/>
      <c r="E23" s="319"/>
      <c r="F23" s="319"/>
      <c r="G23" s="319"/>
      <c r="H23" s="11"/>
      <c r="I23" s="1"/>
      <c r="J23" s="1"/>
      <c r="K23" s="34" t="s">
        <v>18</v>
      </c>
      <c r="L23" s="32">
        <f>J20+L20-L21-L22</f>
        <v>0</v>
      </c>
    </row>
    <row r="24" spans="1:12" ht="24.95" customHeight="1" x14ac:dyDescent="0.2">
      <c r="I24" s="321" t="s">
        <v>79</v>
      </c>
      <c r="J24" s="321"/>
      <c r="K24" s="321"/>
      <c r="L24" s="32">
        <f>(L20*0.34)+J20</f>
        <v>0</v>
      </c>
    </row>
    <row r="25" spans="1:12" ht="24.95" customHeight="1" x14ac:dyDescent="0.25">
      <c r="A25" s="138" t="s">
        <v>67</v>
      </c>
      <c r="B25" s="170" t="s">
        <v>101</v>
      </c>
      <c r="C25"/>
      <c r="D25"/>
      <c r="E25"/>
      <c r="F25"/>
      <c r="G25"/>
      <c r="H25"/>
    </row>
    <row r="26" spans="1:12" ht="24.95" customHeight="1" x14ac:dyDescent="0.25">
      <c r="A26" s="122"/>
      <c r="C26"/>
      <c r="D26"/>
      <c r="E26"/>
      <c r="F26"/>
      <c r="G26"/>
      <c r="H26"/>
    </row>
    <row r="27" spans="1:12" ht="24.95" customHeight="1" x14ac:dyDescent="0.25">
      <c r="A27" s="122"/>
      <c r="C27"/>
      <c r="D27"/>
      <c r="E27"/>
      <c r="F27"/>
      <c r="G27"/>
      <c r="H27"/>
    </row>
    <row r="28" spans="1:12" ht="24.95" customHeight="1" x14ac:dyDescent="0.25">
      <c r="A28" s="122"/>
      <c r="C28"/>
      <c r="D28"/>
      <c r="E28"/>
      <c r="F28"/>
      <c r="G28"/>
      <c r="H28"/>
    </row>
    <row r="29" spans="1:12" ht="24.95" customHeight="1" x14ac:dyDescent="0.25">
      <c r="A29" s="122"/>
      <c r="C29"/>
      <c r="D29"/>
      <c r="E29"/>
      <c r="F29"/>
      <c r="G29"/>
      <c r="H29"/>
    </row>
    <row r="30" spans="1:12" ht="24.95" customHeight="1" x14ac:dyDescent="0.25">
      <c r="A30" s="122" t="s">
        <v>102</v>
      </c>
      <c r="B30">
        <f>SUM(B26:B29)</f>
        <v>0</v>
      </c>
    </row>
  </sheetData>
  <mergeCells count="5">
    <mergeCell ref="A1:L1"/>
    <mergeCell ref="B20:G20"/>
    <mergeCell ref="B21:G21"/>
    <mergeCell ref="B23:G23"/>
    <mergeCell ref="I24:K24"/>
  </mergeCells>
  <printOptions horizontalCentered="1" verticalCentered="1"/>
  <pageMargins left="0" right="0" top="0.23" bottom="0.24" header="0.5" footer="0.5"/>
  <pageSetup scale="91" orientation="portrait" r:id="rId1"/>
  <headerFooter alignWithMargins="0"/>
  <drawing r:id="rId2"/>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sheetPr codeName="Sheet74">
    <pageSetUpPr fitToPage="1"/>
  </sheetPr>
  <dimension ref="A1:AF19"/>
  <sheetViews>
    <sheetView zoomScale="106" zoomScaleNormal="106" workbookViewId="0">
      <selection activeCell="AD3" sqref="AD3"/>
    </sheetView>
  </sheetViews>
  <sheetFormatPr defaultRowHeight="12.75" x14ac:dyDescent="0.2"/>
  <cols>
    <col min="1" max="1" width="4.7109375" customWidth="1"/>
    <col min="2" max="2" width="28.42578125" customWidth="1"/>
    <col min="4" max="15" width="3.7109375" customWidth="1"/>
    <col min="16" max="17" width="3.42578125" customWidth="1"/>
    <col min="18" max="29" width="3.42578125" hidden="1" customWidth="1"/>
    <col min="30" max="30" width="3.42578125" customWidth="1"/>
    <col min="31" max="31" width="4.42578125" customWidth="1"/>
    <col min="32" max="32" width="9.5703125" bestFit="1" customWidth="1"/>
  </cols>
  <sheetData>
    <row r="1" spans="1:32" ht="33.75" x14ac:dyDescent="0.5">
      <c r="A1" s="341" t="s">
        <v>23</v>
      </c>
      <c r="B1" s="341"/>
      <c r="C1" s="341"/>
      <c r="D1" s="341"/>
      <c r="E1" s="342"/>
      <c r="F1" s="342"/>
      <c r="G1" s="342"/>
      <c r="H1" s="342"/>
      <c r="I1" s="342"/>
      <c r="J1" s="342"/>
      <c r="K1" s="342"/>
      <c r="L1" s="342"/>
      <c r="M1" s="342"/>
      <c r="N1" s="342"/>
      <c r="O1" s="342"/>
    </row>
    <row r="2" spans="1:32" ht="78.75" customHeight="1" x14ac:dyDescent="0.25">
      <c r="A2" s="29" t="s">
        <v>3</v>
      </c>
      <c r="B2" s="13" t="s">
        <v>0</v>
      </c>
      <c r="C2" s="139" t="s">
        <v>1</v>
      </c>
      <c r="D2" s="134">
        <f>'Scout 1'!B20</f>
        <v>0</v>
      </c>
      <c r="E2" s="133">
        <f>'Scout 2'!B20</f>
        <v>0</v>
      </c>
      <c r="F2" s="134">
        <f>'Scout 3'!B20</f>
        <v>0</v>
      </c>
      <c r="G2" s="133">
        <f>'Scout 4'!B20</f>
        <v>0</v>
      </c>
      <c r="H2" s="134">
        <f>'Scout 5'!B20</f>
        <v>0</v>
      </c>
      <c r="I2" s="133">
        <f>'Scout 8'!B20</f>
        <v>0</v>
      </c>
      <c r="J2" s="134">
        <f>'Scout 9'!B20</f>
        <v>0</v>
      </c>
      <c r="K2" s="133">
        <f>'Scout 10'!B20</f>
        <v>0</v>
      </c>
      <c r="L2" s="134">
        <f>'Scout 11'!B20</f>
        <v>0</v>
      </c>
      <c r="M2" s="133">
        <f>'Multi Scout Fam (Template)'!B20</f>
        <v>0</v>
      </c>
      <c r="N2" s="134">
        <f>'Scout 12'!B20</f>
        <v>0</v>
      </c>
      <c r="O2" s="133">
        <f>'Scout 13'!B20</f>
        <v>0</v>
      </c>
      <c r="P2" s="141">
        <f>'Scout 7'!B20</f>
        <v>0</v>
      </c>
      <c r="Q2" s="133">
        <f>'Scout 6'!B20</f>
        <v>0</v>
      </c>
      <c r="R2" s="141"/>
      <c r="S2" s="133"/>
      <c r="T2" s="141"/>
      <c r="U2" s="133"/>
      <c r="V2" s="141"/>
      <c r="W2" s="133"/>
      <c r="X2" s="141"/>
      <c r="Y2" s="133"/>
      <c r="Z2" s="141"/>
      <c r="AA2" s="133"/>
      <c r="AB2" s="141"/>
      <c r="AC2" s="133"/>
      <c r="AD2" s="141" t="s">
        <v>149</v>
      </c>
      <c r="AE2" s="142" t="s">
        <v>24</v>
      </c>
      <c r="AF2" s="142" t="s">
        <v>148</v>
      </c>
    </row>
    <row r="3" spans="1:32" ht="18.75" customHeight="1" x14ac:dyDescent="0.25">
      <c r="A3" s="113">
        <f>'2024 Calculator'!C3</f>
        <v>1</v>
      </c>
      <c r="B3" s="17" t="str">
        <f>'2024 Calculator'!D3</f>
        <v>Hometown Hearos Donation</v>
      </c>
      <c r="C3" s="110">
        <f>'2024 Calculator'!E3</f>
        <v>30</v>
      </c>
      <c r="D3" s="103">
        <f>'Scout 1'!J3</f>
        <v>0</v>
      </c>
      <c r="E3" s="105">
        <f>'Scout 2'!J3</f>
        <v>0</v>
      </c>
      <c r="F3" s="103">
        <f>'Scout 3'!J3</f>
        <v>0</v>
      </c>
      <c r="G3" s="105">
        <f>'Scout 4'!J3</f>
        <v>0</v>
      </c>
      <c r="H3" s="103">
        <f>'Scout 5'!J3</f>
        <v>0</v>
      </c>
      <c r="I3" s="105">
        <f>'Scout 8'!J3</f>
        <v>0</v>
      </c>
      <c r="J3" s="103">
        <f>'Scout 9'!J3</f>
        <v>0</v>
      </c>
      <c r="K3" s="105">
        <f>'Scout 10'!J3</f>
        <v>0</v>
      </c>
      <c r="L3" s="103">
        <f>'Scout 11'!J3</f>
        <v>0</v>
      </c>
      <c r="M3" s="105">
        <f>'Multi Scout Fam (Template)'!J3</f>
        <v>0</v>
      </c>
      <c r="N3" s="103">
        <f>'Scout 12'!J3</f>
        <v>0</v>
      </c>
      <c r="O3" s="105">
        <f>'Scout 13'!J3</f>
        <v>0</v>
      </c>
      <c r="P3" s="140">
        <f>'Scout 7'!J3</f>
        <v>0</v>
      </c>
      <c r="Q3" s="105">
        <f>'Scout 6'!J3</f>
        <v>0</v>
      </c>
      <c r="R3" s="140"/>
      <c r="S3" s="105"/>
      <c r="T3" s="140"/>
      <c r="U3" s="105"/>
      <c r="V3" s="140"/>
      <c r="W3" s="105"/>
      <c r="X3" s="140"/>
      <c r="Y3" s="105"/>
      <c r="Z3" s="140"/>
      <c r="AA3" s="105"/>
      <c r="AB3" s="140"/>
      <c r="AC3" s="105"/>
      <c r="AD3" s="140">
        <v>0</v>
      </c>
      <c r="AE3" s="42">
        <f>SUM(D3:AD3)</f>
        <v>0</v>
      </c>
      <c r="AF3" s="202">
        <f>C3*AE3</f>
        <v>0</v>
      </c>
    </row>
    <row r="4" spans="1:32" ht="18.75" customHeight="1" x14ac:dyDescent="0.25">
      <c r="A4" s="113">
        <f>'2024 Calculator'!C4</f>
        <v>1</v>
      </c>
      <c r="B4" s="17" t="str">
        <f>'2024 Calculator'!D4</f>
        <v>Hometown Hearos Donation</v>
      </c>
      <c r="C4" s="110">
        <f>'2024 Calculator'!E4</f>
        <v>5</v>
      </c>
      <c r="D4" s="103">
        <f>'Scout 1'!J4</f>
        <v>0</v>
      </c>
      <c r="E4" s="105">
        <f>'Scout 2'!J4</f>
        <v>0</v>
      </c>
      <c r="F4" s="103">
        <f>'Scout 3'!J4</f>
        <v>0</v>
      </c>
      <c r="G4" s="105">
        <f>'Scout 4'!J4</f>
        <v>0</v>
      </c>
      <c r="H4" s="103">
        <f>'Scout 5'!J4</f>
        <v>0</v>
      </c>
      <c r="I4" s="105">
        <f>'Scout 8'!J4</f>
        <v>0</v>
      </c>
      <c r="J4" s="103">
        <f>'Scout 9'!J4</f>
        <v>0</v>
      </c>
      <c r="K4" s="105">
        <f>'Scout 10'!J4</f>
        <v>0</v>
      </c>
      <c r="L4" s="103">
        <f>'Scout 11'!J4</f>
        <v>0</v>
      </c>
      <c r="M4" s="105">
        <f>'Multi Scout Fam (Template)'!J4</f>
        <v>0</v>
      </c>
      <c r="N4" s="103">
        <f>'Scout 12'!J4</f>
        <v>0</v>
      </c>
      <c r="O4" s="105">
        <f>'Scout 13'!J4</f>
        <v>0</v>
      </c>
      <c r="P4" s="140">
        <f>'Scout 7'!J4</f>
        <v>0</v>
      </c>
      <c r="Q4" s="105">
        <f>'Scout 6'!J4</f>
        <v>0</v>
      </c>
      <c r="R4" s="140"/>
      <c r="S4" s="105"/>
      <c r="T4" s="140"/>
      <c r="U4" s="105"/>
      <c r="V4" s="140"/>
      <c r="W4" s="105"/>
      <c r="X4" s="140"/>
      <c r="Y4" s="105"/>
      <c r="Z4" s="140"/>
      <c r="AA4" s="105"/>
      <c r="AB4" s="140"/>
      <c r="AC4" s="105"/>
      <c r="AD4" s="140">
        <v>0</v>
      </c>
      <c r="AE4" s="42">
        <f t="shared" ref="AE4:AE13" si="0">SUM(D4:AD4)</f>
        <v>0</v>
      </c>
      <c r="AF4" s="202">
        <f t="shared" ref="AF4:AF13" si="1">C4*AE4</f>
        <v>0</v>
      </c>
    </row>
    <row r="5" spans="1:32" ht="18.75" customHeight="1" x14ac:dyDescent="0.25">
      <c r="A5" s="113">
        <f>'2024 Calculator'!C5</f>
        <v>1</v>
      </c>
      <c r="B5" s="17" t="str">
        <f>'2024 Calculator'!D5</f>
        <v>3-Pack Combo Box</v>
      </c>
      <c r="C5" s="110">
        <f>'2024 Calculator'!E5</f>
        <v>50</v>
      </c>
      <c r="D5" s="103">
        <f>'Scout 1'!J5</f>
        <v>0</v>
      </c>
      <c r="E5" s="105">
        <f>'Scout 2'!J5</f>
        <v>0</v>
      </c>
      <c r="F5" s="103">
        <f>'Scout 3'!J5</f>
        <v>0</v>
      </c>
      <c r="G5" s="105">
        <f>'Scout 4'!J5</f>
        <v>0</v>
      </c>
      <c r="H5" s="103">
        <f>'Scout 5'!J5</f>
        <v>0</v>
      </c>
      <c r="I5" s="105">
        <f>'Scout 8'!J5</f>
        <v>0</v>
      </c>
      <c r="J5" s="103">
        <f>'Scout 9'!J5</f>
        <v>0</v>
      </c>
      <c r="K5" s="105">
        <f>'Scout 10'!J5</f>
        <v>0</v>
      </c>
      <c r="L5" s="103">
        <f>'Scout 11'!J5</f>
        <v>0</v>
      </c>
      <c r="M5" s="105">
        <f>'Multi Scout Fam (Template)'!J5</f>
        <v>0</v>
      </c>
      <c r="N5" s="103">
        <f>'Scout 12'!J5</f>
        <v>0</v>
      </c>
      <c r="O5" s="105">
        <f>'Scout 13'!J5</f>
        <v>0</v>
      </c>
      <c r="P5" s="140">
        <f>'Scout 7'!J5</f>
        <v>0</v>
      </c>
      <c r="Q5" s="105">
        <f>'Scout 6'!J5</f>
        <v>0</v>
      </c>
      <c r="R5" s="140"/>
      <c r="S5" s="105"/>
      <c r="T5" s="140"/>
      <c r="U5" s="105"/>
      <c r="V5" s="140"/>
      <c r="W5" s="105"/>
      <c r="X5" s="140"/>
      <c r="Y5" s="105"/>
      <c r="Z5" s="140"/>
      <c r="AA5" s="105"/>
      <c r="AB5" s="140"/>
      <c r="AC5" s="105"/>
      <c r="AD5" s="140">
        <v>0</v>
      </c>
      <c r="AE5" s="42">
        <f t="shared" si="0"/>
        <v>0</v>
      </c>
      <c r="AF5" s="202">
        <f t="shared" si="1"/>
        <v>0</v>
      </c>
    </row>
    <row r="6" spans="1:32" ht="18.75" customHeight="1" x14ac:dyDescent="0.25">
      <c r="A6" s="113">
        <f>'2024 Calculator'!C6</f>
        <v>14</v>
      </c>
      <c r="B6" s="17" t="str">
        <f>'2024 Calculator'!D6</f>
        <v>White Chocolate Pretzels</v>
      </c>
      <c r="C6" s="110">
        <f>'2024 Calculator'!E6</f>
        <v>35</v>
      </c>
      <c r="D6" s="103">
        <f>'Scout 1'!J6</f>
        <v>0</v>
      </c>
      <c r="E6" s="105">
        <f>'Scout 2'!J6</f>
        <v>0</v>
      </c>
      <c r="F6" s="103">
        <f>'Scout 3'!J6</f>
        <v>0</v>
      </c>
      <c r="G6" s="105">
        <f>'Scout 4'!J6</f>
        <v>0</v>
      </c>
      <c r="H6" s="103">
        <f>'Scout 5'!J6</f>
        <v>0</v>
      </c>
      <c r="I6" s="105">
        <f>'Scout 8'!J6</f>
        <v>0</v>
      </c>
      <c r="J6" s="103">
        <f>'Scout 9'!J6</f>
        <v>0</v>
      </c>
      <c r="K6" s="105">
        <f>'Scout 10'!J6</f>
        <v>0</v>
      </c>
      <c r="L6" s="103">
        <f>'Scout 11'!J6</f>
        <v>0</v>
      </c>
      <c r="M6" s="105">
        <f>'Multi Scout Fam (Template)'!J6</f>
        <v>0</v>
      </c>
      <c r="N6" s="103">
        <f>'Scout 12'!J6</f>
        <v>0</v>
      </c>
      <c r="O6" s="105">
        <f>'Scout 13'!J6</f>
        <v>0</v>
      </c>
      <c r="P6" s="140">
        <f>'Scout 7'!J6</f>
        <v>0</v>
      </c>
      <c r="Q6" s="105">
        <f>'Scout 6'!J6</f>
        <v>0</v>
      </c>
      <c r="R6" s="140"/>
      <c r="S6" s="105"/>
      <c r="T6" s="140"/>
      <c r="U6" s="105"/>
      <c r="V6" s="140"/>
      <c r="W6" s="105"/>
      <c r="X6" s="140"/>
      <c r="Y6" s="105"/>
      <c r="Z6" s="140"/>
      <c r="AA6" s="105"/>
      <c r="AB6" s="140"/>
      <c r="AC6" s="105"/>
      <c r="AD6" s="140">
        <v>0</v>
      </c>
      <c r="AE6" s="42">
        <f t="shared" si="0"/>
        <v>0</v>
      </c>
      <c r="AF6" s="202">
        <f t="shared" si="1"/>
        <v>0</v>
      </c>
    </row>
    <row r="7" spans="1:32" ht="18.75" customHeight="1" x14ac:dyDescent="0.25">
      <c r="A7" s="113">
        <f>'2024 Calculator'!C7</f>
        <v>14</v>
      </c>
      <c r="B7" s="17" t="str">
        <f>'2024 Calculator'!D7</f>
        <v>Chocolate Drizzle Toffee</v>
      </c>
      <c r="C7" s="110">
        <f>'2024 Calculator'!E7</f>
        <v>35</v>
      </c>
      <c r="D7" s="103">
        <f>'Scout 1'!J7</f>
        <v>0</v>
      </c>
      <c r="E7" s="105">
        <f>'Scout 2'!J7</f>
        <v>0</v>
      </c>
      <c r="F7" s="103">
        <f>'Scout 3'!J7</f>
        <v>0</v>
      </c>
      <c r="G7" s="105">
        <f>'Scout 4'!J7</f>
        <v>0</v>
      </c>
      <c r="H7" s="103">
        <f>'Scout 5'!J7</f>
        <v>0</v>
      </c>
      <c r="I7" s="105">
        <f>'Scout 8'!J7</f>
        <v>0</v>
      </c>
      <c r="J7" s="103">
        <f>'Scout 9'!J7</f>
        <v>0</v>
      </c>
      <c r="K7" s="105">
        <f>'Scout 10'!J7</f>
        <v>0</v>
      </c>
      <c r="L7" s="103">
        <f>'Scout 11'!J7</f>
        <v>0</v>
      </c>
      <c r="M7" s="105">
        <f>'Multi Scout Fam (Template)'!J7</f>
        <v>0</v>
      </c>
      <c r="N7" s="103">
        <f>'Scout 12'!J7</f>
        <v>0</v>
      </c>
      <c r="O7" s="105">
        <f>'Scout 13'!J7</f>
        <v>0</v>
      </c>
      <c r="P7" s="140">
        <f>'Scout 7'!J7</f>
        <v>0</v>
      </c>
      <c r="Q7" s="105">
        <f>'Scout 6'!J7</f>
        <v>0</v>
      </c>
      <c r="R7" s="140"/>
      <c r="S7" s="105"/>
      <c r="T7" s="140"/>
      <c r="U7" s="105"/>
      <c r="V7" s="140"/>
      <c r="W7" s="105"/>
      <c r="X7" s="140"/>
      <c r="Y7" s="105"/>
      <c r="Z7" s="140"/>
      <c r="AA7" s="105"/>
      <c r="AB7" s="140"/>
      <c r="AC7" s="105"/>
      <c r="AD7" s="140">
        <v>0</v>
      </c>
      <c r="AE7" s="42">
        <f t="shared" si="0"/>
        <v>0</v>
      </c>
      <c r="AF7" s="202">
        <f t="shared" si="1"/>
        <v>0</v>
      </c>
    </row>
    <row r="8" spans="1:32" ht="18.75" customHeight="1" x14ac:dyDescent="0.25">
      <c r="A8" s="113">
        <f>'2024 Calculator'!C8</f>
        <v>14</v>
      </c>
      <c r="B8" s="17" t="str">
        <f>'2024 Calculator'!D8</f>
        <v>Micro Kettle</v>
      </c>
      <c r="C8" s="110">
        <f>'2024 Calculator'!E8</f>
        <v>25</v>
      </c>
      <c r="D8" s="103">
        <f>'Scout 1'!J8</f>
        <v>0</v>
      </c>
      <c r="E8" s="105">
        <f>'Scout 2'!J8</f>
        <v>0</v>
      </c>
      <c r="F8" s="103">
        <f>'Scout 3'!J8</f>
        <v>0</v>
      </c>
      <c r="G8" s="105">
        <f>'Scout 4'!J8</f>
        <v>0</v>
      </c>
      <c r="H8" s="103">
        <f>'Scout 5'!J8</f>
        <v>0</v>
      </c>
      <c r="I8" s="105">
        <f>'Scout 8'!J8</f>
        <v>0</v>
      </c>
      <c r="J8" s="103">
        <f>'Scout 9'!J8</f>
        <v>0</v>
      </c>
      <c r="K8" s="105">
        <f>'Scout 10'!J8</f>
        <v>0</v>
      </c>
      <c r="L8" s="103">
        <f>'Scout 11'!J8</f>
        <v>0</v>
      </c>
      <c r="M8" s="105">
        <f>'Multi Scout Fam (Template)'!J8</f>
        <v>0</v>
      </c>
      <c r="N8" s="103">
        <f>'Scout 12'!J8</f>
        <v>0</v>
      </c>
      <c r="O8" s="105">
        <f>'Scout 13'!J8</f>
        <v>0</v>
      </c>
      <c r="P8" s="140">
        <f>'Scout 7'!J8</f>
        <v>0</v>
      </c>
      <c r="Q8" s="105">
        <f>'Scout 6'!J8</f>
        <v>0</v>
      </c>
      <c r="R8" s="140"/>
      <c r="S8" s="105"/>
      <c r="T8" s="140"/>
      <c r="U8" s="105"/>
      <c r="V8" s="140"/>
      <c r="W8" s="105"/>
      <c r="X8" s="140"/>
      <c r="Y8" s="105"/>
      <c r="Z8" s="140"/>
      <c r="AA8" s="105"/>
      <c r="AB8" s="140"/>
      <c r="AC8" s="105"/>
      <c r="AD8" s="140">
        <v>0</v>
      </c>
      <c r="AE8" s="42">
        <f t="shared" si="0"/>
        <v>0</v>
      </c>
      <c r="AF8" s="202">
        <f t="shared" si="1"/>
        <v>0</v>
      </c>
    </row>
    <row r="9" spans="1:32" ht="18.75" customHeight="1" x14ac:dyDescent="0.25">
      <c r="A9" s="113">
        <f>'2024 Calculator'!C9</f>
        <v>6</v>
      </c>
      <c r="B9" s="17" t="str">
        <f>'2024 Calculator'!D9</f>
        <v>Micro Butter</v>
      </c>
      <c r="C9" s="110">
        <f>'2024 Calculator'!E9</f>
        <v>25</v>
      </c>
      <c r="D9" s="103">
        <f>'Scout 1'!J9</f>
        <v>0</v>
      </c>
      <c r="E9" s="105">
        <f>'Scout 2'!J9</f>
        <v>0</v>
      </c>
      <c r="F9" s="103">
        <f>'Scout 3'!J9</f>
        <v>0</v>
      </c>
      <c r="G9" s="105">
        <f>'Scout 4'!J9</f>
        <v>0</v>
      </c>
      <c r="H9" s="103">
        <f>'Scout 5'!J9</f>
        <v>0</v>
      </c>
      <c r="I9" s="105">
        <f>'Scout 8'!J9</f>
        <v>0</v>
      </c>
      <c r="J9" s="103">
        <f>'Scout 9'!J9</f>
        <v>0</v>
      </c>
      <c r="K9" s="105">
        <f>'Scout 10'!J9</f>
        <v>0</v>
      </c>
      <c r="L9" s="103">
        <f>'Scout 11'!J9</f>
        <v>0</v>
      </c>
      <c r="M9" s="105">
        <f>'Multi Scout Fam (Template)'!J9</f>
        <v>0</v>
      </c>
      <c r="N9" s="103">
        <f>'Scout 12'!J9</f>
        <v>0</v>
      </c>
      <c r="O9" s="105">
        <f>'Scout 13'!J9</f>
        <v>0</v>
      </c>
      <c r="P9" s="140">
        <f>'Scout 7'!J9</f>
        <v>0</v>
      </c>
      <c r="Q9" s="105">
        <f>'Scout 6'!J9</f>
        <v>0</v>
      </c>
      <c r="R9" s="140"/>
      <c r="S9" s="105"/>
      <c r="T9" s="140"/>
      <c r="U9" s="105"/>
      <c r="V9" s="140"/>
      <c r="W9" s="105"/>
      <c r="X9" s="140"/>
      <c r="Y9" s="105"/>
      <c r="Z9" s="140"/>
      <c r="AA9" s="105"/>
      <c r="AB9" s="140"/>
      <c r="AC9" s="105"/>
      <c r="AD9" s="140">
        <v>0</v>
      </c>
      <c r="AE9" s="42">
        <f t="shared" si="0"/>
        <v>0</v>
      </c>
      <c r="AF9" s="202">
        <f t="shared" si="1"/>
        <v>0</v>
      </c>
    </row>
    <row r="10" spans="1:32" ht="18.75" customHeight="1" x14ac:dyDescent="0.25">
      <c r="A10" s="113">
        <f>'2024 Calculator'!C10</f>
        <v>6</v>
      </c>
      <c r="B10" s="17" t="str">
        <f>'2024 Calculator'!D10</f>
        <v>Salted Caramel</v>
      </c>
      <c r="C10" s="110">
        <f>'2024 Calculator'!E10</f>
        <v>25</v>
      </c>
      <c r="D10" s="103">
        <f>'Scout 1'!J10</f>
        <v>0</v>
      </c>
      <c r="E10" s="105">
        <f>'Scout 2'!J10</f>
        <v>0</v>
      </c>
      <c r="F10" s="103">
        <f>'Scout 3'!J10</f>
        <v>0</v>
      </c>
      <c r="G10" s="105">
        <f>'Scout 4'!J10</f>
        <v>0</v>
      </c>
      <c r="H10" s="103">
        <f>'Scout 5'!J10</f>
        <v>0</v>
      </c>
      <c r="I10" s="105">
        <f>'Scout 8'!J10</f>
        <v>0</v>
      </c>
      <c r="J10" s="103">
        <f>'Scout 9'!J10</f>
        <v>0</v>
      </c>
      <c r="K10" s="105">
        <f>'Scout 10'!J10</f>
        <v>0</v>
      </c>
      <c r="L10" s="103">
        <f>'Scout 11'!J10</f>
        <v>0</v>
      </c>
      <c r="M10" s="105">
        <f>'Multi Scout Fam (Template)'!J10</f>
        <v>0</v>
      </c>
      <c r="N10" s="103">
        <f>'Scout 12'!J10</f>
        <v>0</v>
      </c>
      <c r="O10" s="105">
        <f>'Scout 13'!J10</f>
        <v>0</v>
      </c>
      <c r="P10" s="140">
        <f>'Scout 7'!J10</f>
        <v>0</v>
      </c>
      <c r="Q10" s="105">
        <f>'Scout 6'!J10</f>
        <v>0</v>
      </c>
      <c r="R10" s="140"/>
      <c r="S10" s="105"/>
      <c r="T10" s="140"/>
      <c r="U10" s="105"/>
      <c r="V10" s="140"/>
      <c r="W10" s="105"/>
      <c r="X10" s="140"/>
      <c r="Y10" s="105"/>
      <c r="Z10" s="140"/>
      <c r="AA10" s="105"/>
      <c r="AB10" s="140"/>
      <c r="AC10" s="105"/>
      <c r="AD10" s="140">
        <v>0</v>
      </c>
      <c r="AE10" s="42">
        <f t="shared" si="0"/>
        <v>0</v>
      </c>
      <c r="AF10" s="202">
        <f t="shared" si="1"/>
        <v>0</v>
      </c>
    </row>
    <row r="11" spans="1:32" ht="18.75" customHeight="1" x14ac:dyDescent="0.25">
      <c r="A11" s="113">
        <f>'2024 Calculator'!C11</f>
        <v>14</v>
      </c>
      <c r="B11" s="17" t="str">
        <f>'2024 Calculator'!D11</f>
        <v>Savory Cheddar</v>
      </c>
      <c r="C11" s="110">
        <f>'2024 Calculator'!E11</f>
        <v>20</v>
      </c>
      <c r="D11" s="103">
        <f>'Scout 1'!J11</f>
        <v>0</v>
      </c>
      <c r="E11" s="105">
        <f>'Scout 2'!J11</f>
        <v>0</v>
      </c>
      <c r="F11" s="103">
        <f>'Scout 3'!J11</f>
        <v>0</v>
      </c>
      <c r="G11" s="105">
        <f>'Scout 4'!J11</f>
        <v>0</v>
      </c>
      <c r="H11" s="103">
        <f>'Scout 5'!J11</f>
        <v>0</v>
      </c>
      <c r="I11" s="105">
        <f>'Scout 8'!J11</f>
        <v>0</v>
      </c>
      <c r="J11" s="103">
        <f>'Scout 9'!J11</f>
        <v>0</v>
      </c>
      <c r="K11" s="105">
        <f>'Scout 10'!J11</f>
        <v>0</v>
      </c>
      <c r="L11" s="103">
        <f>'Scout 11'!J11</f>
        <v>0</v>
      </c>
      <c r="M11" s="105">
        <f>'Multi Scout Fam (Template)'!J11</f>
        <v>0</v>
      </c>
      <c r="N11" s="103">
        <f>'Scout 12'!J11</f>
        <v>0</v>
      </c>
      <c r="O11" s="105">
        <f>'Scout 13'!J11</f>
        <v>0</v>
      </c>
      <c r="P11" s="140">
        <f>'Scout 7'!J11</f>
        <v>0</v>
      </c>
      <c r="Q11" s="105">
        <f>'Scout 6'!J11</f>
        <v>0</v>
      </c>
      <c r="R11" s="140"/>
      <c r="S11" s="105"/>
      <c r="T11" s="140"/>
      <c r="U11" s="105"/>
      <c r="V11" s="140"/>
      <c r="W11" s="105"/>
      <c r="X11" s="140"/>
      <c r="Y11" s="105"/>
      <c r="Z11" s="140"/>
      <c r="AA11" s="105"/>
      <c r="AB11" s="140"/>
      <c r="AC11" s="105"/>
      <c r="AD11" s="140">
        <v>0</v>
      </c>
      <c r="AE11" s="42">
        <f t="shared" si="0"/>
        <v>0</v>
      </c>
      <c r="AF11" s="202">
        <f t="shared" si="1"/>
        <v>0</v>
      </c>
    </row>
    <row r="12" spans="1:32" ht="18.75" customHeight="1" x14ac:dyDescent="0.25">
      <c r="A12" s="113">
        <f>'2024 Calculator'!C12</f>
        <v>16</v>
      </c>
      <c r="B12" s="17" t="str">
        <f>'2024 Calculator'!D12</f>
        <v>Popping Corn</v>
      </c>
      <c r="C12" s="110">
        <f>'2024 Calculator'!E12</f>
        <v>17</v>
      </c>
      <c r="D12" s="103">
        <f>'Scout 1'!J12</f>
        <v>0</v>
      </c>
      <c r="E12" s="105">
        <f>'Scout 2'!J12</f>
        <v>0</v>
      </c>
      <c r="F12" s="103">
        <f>'Scout 3'!J12</f>
        <v>0</v>
      </c>
      <c r="G12" s="105">
        <f>'Scout 4'!J12</f>
        <v>0</v>
      </c>
      <c r="H12" s="103">
        <f>'Scout 5'!J12</f>
        <v>0</v>
      </c>
      <c r="I12" s="105">
        <f>'Scout 8'!J12</f>
        <v>0</v>
      </c>
      <c r="J12" s="103">
        <f>'Scout 9'!J12</f>
        <v>0</v>
      </c>
      <c r="K12" s="105">
        <f>'Scout 10'!J12</f>
        <v>0</v>
      </c>
      <c r="L12" s="103">
        <f>'Scout 11'!J12</f>
        <v>0</v>
      </c>
      <c r="M12" s="105">
        <f>'Multi Scout Fam (Template)'!J12</f>
        <v>0</v>
      </c>
      <c r="N12" s="103">
        <f>'Scout 12'!J12</f>
        <v>0</v>
      </c>
      <c r="O12" s="105">
        <f>'Scout 13'!J12</f>
        <v>0</v>
      </c>
      <c r="P12" s="140">
        <f>'Scout 7'!J12</f>
        <v>0</v>
      </c>
      <c r="Q12" s="105">
        <f>'Scout 6'!J12</f>
        <v>0</v>
      </c>
      <c r="R12" s="140"/>
      <c r="S12" s="105"/>
      <c r="T12" s="140"/>
      <c r="U12" s="105"/>
      <c r="V12" s="140"/>
      <c r="W12" s="105"/>
      <c r="X12" s="140"/>
      <c r="Y12" s="105"/>
      <c r="Z12" s="140"/>
      <c r="AA12" s="105"/>
      <c r="AB12" s="140"/>
      <c r="AC12" s="105"/>
      <c r="AD12" s="140">
        <v>0</v>
      </c>
      <c r="AE12" s="42">
        <f t="shared" si="0"/>
        <v>0</v>
      </c>
      <c r="AF12" s="202">
        <f t="shared" si="1"/>
        <v>0</v>
      </c>
    </row>
    <row r="13" spans="1:32" ht="15.75" x14ac:dyDescent="0.25">
      <c r="A13" s="113">
        <f>'2024 Calculator'!C13</f>
        <v>14</v>
      </c>
      <c r="B13" s="17" t="str">
        <f>'2024 Calculator'!D13</f>
        <v>Caramel Corn</v>
      </c>
      <c r="C13" s="110">
        <f>'2024 Calculator'!E13</f>
        <v>12</v>
      </c>
      <c r="D13" s="103">
        <f>'Scout 1'!J13</f>
        <v>0</v>
      </c>
      <c r="E13" s="105">
        <f>'Scout 2'!J13</f>
        <v>0</v>
      </c>
      <c r="F13" s="103">
        <f>'Scout 3'!J13</f>
        <v>0</v>
      </c>
      <c r="G13" s="105">
        <f>'Scout 4'!J13</f>
        <v>0</v>
      </c>
      <c r="H13" s="103">
        <f>'Scout 5'!J13</f>
        <v>0</v>
      </c>
      <c r="I13" s="105">
        <f>'Scout 8'!J13</f>
        <v>0</v>
      </c>
      <c r="J13" s="103">
        <f>'Scout 9'!J13</f>
        <v>0</v>
      </c>
      <c r="K13" s="105">
        <f>'Scout 10'!J13</f>
        <v>0</v>
      </c>
      <c r="L13" s="103">
        <f>'Scout 11'!J13</f>
        <v>0</v>
      </c>
      <c r="M13" s="105">
        <f>'Multi Scout Fam (Template)'!J13</f>
        <v>0</v>
      </c>
      <c r="N13" s="103">
        <f>'Scout 12'!J13</f>
        <v>0</v>
      </c>
      <c r="O13" s="105">
        <f>'Scout 13'!J13</f>
        <v>0</v>
      </c>
      <c r="P13" s="140">
        <f>'Scout 7'!J13</f>
        <v>0</v>
      </c>
      <c r="Q13" s="105">
        <f>'Scout 6'!J13</f>
        <v>0</v>
      </c>
      <c r="R13" s="140"/>
      <c r="S13" s="105"/>
      <c r="T13" s="140"/>
      <c r="U13" s="105"/>
      <c r="V13" s="140"/>
      <c r="W13" s="105"/>
      <c r="X13" s="140"/>
      <c r="Y13" s="105"/>
      <c r="Z13" s="140"/>
      <c r="AA13" s="105"/>
      <c r="AB13" s="140"/>
      <c r="AC13" s="105"/>
      <c r="AD13" s="140">
        <v>0</v>
      </c>
      <c r="AE13" s="42">
        <f t="shared" si="0"/>
        <v>0</v>
      </c>
      <c r="AF13" s="202">
        <f t="shared" si="1"/>
        <v>0</v>
      </c>
    </row>
    <row r="14" spans="1:32" ht="15.75" x14ac:dyDescent="0.25">
      <c r="A14" s="113"/>
      <c r="B14" s="17"/>
      <c r="C14" s="110"/>
      <c r="D14" s="103"/>
      <c r="E14" s="105"/>
      <c r="F14" s="103"/>
      <c r="G14" s="105"/>
      <c r="H14" s="103"/>
      <c r="I14" s="105"/>
      <c r="J14" s="103"/>
      <c r="K14" s="105"/>
      <c r="L14" s="103"/>
      <c r="M14" s="105"/>
      <c r="N14" s="103"/>
      <c r="O14" s="105"/>
      <c r="P14" s="140"/>
      <c r="Q14" s="105"/>
      <c r="R14" s="140"/>
      <c r="S14" s="105"/>
      <c r="T14" s="140"/>
      <c r="U14" s="105"/>
      <c r="V14" s="140"/>
      <c r="W14" s="105"/>
      <c r="X14" s="140"/>
      <c r="Y14" s="105"/>
      <c r="Z14" s="140"/>
      <c r="AA14" s="105"/>
      <c r="AB14" s="140"/>
      <c r="AC14" s="105"/>
      <c r="AD14" s="140"/>
      <c r="AE14" s="42"/>
      <c r="AF14" s="202"/>
    </row>
    <row r="15" spans="1:32" ht="15.75" x14ac:dyDescent="0.25">
      <c r="A15" s="113"/>
      <c r="B15" s="17"/>
      <c r="C15" s="110"/>
      <c r="D15" s="103"/>
      <c r="E15" s="105"/>
      <c r="F15" s="103"/>
      <c r="G15" s="105"/>
      <c r="H15" s="103"/>
      <c r="I15" s="105"/>
      <c r="J15" s="103"/>
      <c r="K15" s="105"/>
      <c r="L15" s="103"/>
      <c r="M15" s="105"/>
      <c r="N15" s="103"/>
      <c r="O15" s="105"/>
      <c r="P15" s="140"/>
      <c r="Q15" s="105"/>
      <c r="R15" s="140"/>
      <c r="S15" s="105"/>
      <c r="T15" s="140"/>
      <c r="U15" s="105"/>
      <c r="V15" s="140"/>
      <c r="W15" s="105"/>
      <c r="X15" s="140"/>
      <c r="Y15" s="105"/>
      <c r="Z15" s="140"/>
      <c r="AA15" s="105"/>
      <c r="AB15" s="140"/>
      <c r="AC15" s="105"/>
      <c r="AD15" s="140"/>
      <c r="AE15" s="42"/>
      <c r="AF15" s="202"/>
    </row>
    <row r="16" spans="1:32" ht="15.75" x14ac:dyDescent="0.25">
      <c r="A16" s="113"/>
      <c r="B16" s="17"/>
      <c r="C16" s="110"/>
      <c r="D16" s="103"/>
      <c r="E16" s="105"/>
      <c r="F16" s="103"/>
      <c r="G16" s="105"/>
      <c r="H16" s="103"/>
      <c r="I16" s="105"/>
      <c r="J16" s="103"/>
      <c r="K16" s="105"/>
      <c r="L16" s="103"/>
      <c r="M16" s="105"/>
      <c r="N16" s="103"/>
      <c r="O16" s="105"/>
      <c r="P16" s="140"/>
      <c r="Q16" s="105"/>
      <c r="R16" s="140"/>
      <c r="S16" s="105"/>
      <c r="T16" s="140"/>
      <c r="U16" s="105"/>
      <c r="V16" s="140"/>
      <c r="W16" s="105"/>
      <c r="X16" s="140"/>
      <c r="Y16" s="105"/>
      <c r="Z16" s="140"/>
      <c r="AA16" s="105"/>
      <c r="AB16" s="140"/>
      <c r="AC16" s="105"/>
      <c r="AD16" s="140"/>
      <c r="AE16" s="42"/>
      <c r="AF16" s="202"/>
    </row>
    <row r="17" spans="1:32" ht="15.75" x14ac:dyDescent="0.25">
      <c r="A17" s="113"/>
      <c r="B17" s="17"/>
      <c r="C17" s="110"/>
      <c r="D17" s="103"/>
      <c r="E17" s="105"/>
      <c r="F17" s="103"/>
      <c r="G17" s="105"/>
      <c r="H17" s="103"/>
      <c r="I17" s="105"/>
      <c r="J17" s="103"/>
      <c r="K17" s="105"/>
      <c r="L17" s="103"/>
      <c r="M17" s="105"/>
      <c r="N17" s="103"/>
      <c r="O17" s="105"/>
      <c r="P17" s="140"/>
      <c r="Q17" s="105"/>
      <c r="R17" s="140"/>
      <c r="S17" s="105"/>
      <c r="T17" s="140"/>
      <c r="U17" s="105"/>
      <c r="V17" s="140"/>
      <c r="W17" s="105"/>
      <c r="X17" s="140"/>
      <c r="Y17" s="105"/>
      <c r="Z17" s="140"/>
      <c r="AA17" s="105"/>
      <c r="AB17" s="140"/>
      <c r="AC17" s="105"/>
      <c r="AD17" s="140"/>
      <c r="AE17" s="42"/>
      <c r="AF17" s="202"/>
    </row>
    <row r="18" spans="1:32" ht="15.75" x14ac:dyDescent="0.25">
      <c r="A18" s="113"/>
      <c r="B18" s="17"/>
      <c r="C18" s="17"/>
      <c r="D18" s="103"/>
      <c r="E18" s="105"/>
      <c r="F18" s="103"/>
      <c r="G18" s="105"/>
      <c r="H18" s="103"/>
      <c r="I18" s="105"/>
      <c r="J18" s="103"/>
      <c r="K18" s="105"/>
      <c r="L18" s="103"/>
      <c r="M18" s="105"/>
      <c r="N18" s="103"/>
      <c r="O18" s="105"/>
      <c r="P18" s="140"/>
      <c r="Q18" s="105"/>
      <c r="R18" s="140"/>
      <c r="S18" s="105"/>
      <c r="T18" s="140"/>
      <c r="U18" s="105"/>
      <c r="V18" s="140"/>
      <c r="W18" s="105"/>
      <c r="X18" s="140"/>
      <c r="Y18" s="105"/>
      <c r="Z18" s="140"/>
      <c r="AA18" s="105"/>
      <c r="AB18" s="140"/>
      <c r="AC18" s="105"/>
      <c r="AD18" s="140"/>
      <c r="AE18" s="42"/>
      <c r="AF18" s="202"/>
    </row>
    <row r="19" spans="1:32" ht="15.75" x14ac:dyDescent="0.25">
      <c r="A19" s="113"/>
      <c r="B19" s="17"/>
      <c r="C19" s="17"/>
      <c r="D19" s="103"/>
      <c r="E19" s="105"/>
      <c r="F19" s="103"/>
      <c r="G19" s="105"/>
      <c r="H19" s="103"/>
      <c r="I19" s="105"/>
      <c r="J19" s="103"/>
      <c r="K19" s="105"/>
      <c r="L19" s="103"/>
      <c r="M19" s="105"/>
      <c r="N19" s="103"/>
      <c r="O19" s="105"/>
      <c r="P19" s="140"/>
      <c r="Q19" s="105"/>
      <c r="R19" s="140"/>
      <c r="S19" s="105"/>
      <c r="T19" s="140"/>
      <c r="U19" s="105"/>
      <c r="V19" s="140"/>
      <c r="W19" s="105"/>
      <c r="X19" s="140"/>
      <c r="Y19" s="105"/>
      <c r="Z19" s="140"/>
      <c r="AA19" s="105"/>
      <c r="AB19" s="140"/>
      <c r="AC19" s="105"/>
      <c r="AD19" s="140"/>
      <c r="AE19" s="42"/>
      <c r="AF19" s="202">
        <f>SUM(AF3:AF18)</f>
        <v>0</v>
      </c>
    </row>
  </sheetData>
  <mergeCells count="1">
    <mergeCell ref="A1:O1"/>
  </mergeCells>
  <phoneticPr fontId="3" type="noConversion"/>
  <pageMargins left="0.75" right="0.75" top="1" bottom="1" header="0.5" footer="0.5"/>
  <pageSetup scale="47" orientation="landscape" horizontalDpi="4294967293" verticalDpi="1200" r:id="rId1"/>
  <headerFooter alignWithMargins="0"/>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sheetPr codeName="Sheet75">
    <pageSetUpPr fitToPage="1"/>
  </sheetPr>
  <dimension ref="A1:J37"/>
  <sheetViews>
    <sheetView zoomScaleNormal="100" workbookViewId="0">
      <selection activeCell="A23" sqref="A23:B23"/>
    </sheetView>
  </sheetViews>
  <sheetFormatPr defaultRowHeight="12.75" x14ac:dyDescent="0.2"/>
  <cols>
    <col min="1" max="1" width="15.42578125" customWidth="1"/>
    <col min="2" max="2" width="14.42578125" customWidth="1"/>
    <col min="3" max="4" width="22.5703125" customWidth="1"/>
    <col min="5" max="5" width="15.42578125" customWidth="1"/>
    <col min="6" max="6" width="16.42578125" customWidth="1"/>
  </cols>
  <sheetData>
    <row r="1" spans="1:10" ht="27.75" thickBot="1" x14ac:dyDescent="0.4">
      <c r="A1" s="349" t="s">
        <v>9</v>
      </c>
      <c r="B1" s="350"/>
      <c r="C1" s="350"/>
      <c r="D1" s="350"/>
      <c r="E1" s="350"/>
      <c r="F1" s="351"/>
    </row>
    <row r="2" spans="1:10" ht="18" x14ac:dyDescent="0.25">
      <c r="A2" s="45" t="s">
        <v>33</v>
      </c>
      <c r="B2" s="46"/>
      <c r="C2" s="21"/>
      <c r="D2" s="21"/>
      <c r="E2" s="94" t="s">
        <v>34</v>
      </c>
      <c r="F2" s="124"/>
    </row>
    <row r="3" spans="1:10" ht="18" x14ac:dyDescent="0.25">
      <c r="A3" s="45" t="s">
        <v>35</v>
      </c>
      <c r="B3" s="47"/>
      <c r="C3" s="352" t="s">
        <v>36</v>
      </c>
      <c r="D3" s="352"/>
      <c r="E3" s="94" t="s">
        <v>37</v>
      </c>
      <c r="F3" s="125"/>
    </row>
    <row r="4" spans="1:10" ht="18" x14ac:dyDescent="0.25">
      <c r="A4" s="45" t="s">
        <v>38</v>
      </c>
      <c r="B4" s="47"/>
      <c r="C4" s="352"/>
      <c r="D4" s="352"/>
      <c r="E4" s="94" t="s">
        <v>39</v>
      </c>
      <c r="F4" s="125"/>
    </row>
    <row r="5" spans="1:10" ht="15" x14ac:dyDescent="0.2">
      <c r="E5" s="94" t="s">
        <v>4</v>
      </c>
      <c r="F5" s="125"/>
    </row>
    <row r="6" spans="1:10" ht="18" x14ac:dyDescent="0.25">
      <c r="E6" s="45"/>
      <c r="F6" s="21"/>
    </row>
    <row r="9" spans="1:10" ht="20.25" x14ac:dyDescent="0.3">
      <c r="A9" s="353" t="s">
        <v>5</v>
      </c>
      <c r="B9" s="354"/>
      <c r="C9" s="329" t="s">
        <v>40</v>
      </c>
      <c r="D9" s="355"/>
      <c r="E9" s="356" t="s">
        <v>41</v>
      </c>
      <c r="F9" s="357"/>
    </row>
    <row r="10" spans="1:10" ht="19.5" customHeight="1" x14ac:dyDescent="0.25">
      <c r="A10" s="324">
        <f>'Scout 1'!B25</f>
        <v>0</v>
      </c>
      <c r="B10" s="325"/>
      <c r="C10" s="324">
        <f>'Scout 1'!B21:G21</f>
        <v>0</v>
      </c>
      <c r="D10" s="343"/>
      <c r="E10" s="344">
        <f>'Scout 1'!L28</f>
        <v>0</v>
      </c>
      <c r="F10" s="345"/>
      <c r="J10" s="89"/>
    </row>
    <row r="11" spans="1:10" ht="19.5" customHeight="1" x14ac:dyDescent="0.25">
      <c r="A11" s="324">
        <f>'Scout 2'!B26</f>
        <v>0</v>
      </c>
      <c r="B11" s="325"/>
      <c r="C11" s="324">
        <f>'Scout 2'!B21:G21</f>
        <v>0</v>
      </c>
      <c r="D11" s="343"/>
      <c r="E11" s="344">
        <f>'Scout 2'!L29</f>
        <v>0</v>
      </c>
      <c r="F11" s="345"/>
      <c r="J11" s="90"/>
    </row>
    <row r="12" spans="1:10" ht="19.5" customHeight="1" x14ac:dyDescent="0.25">
      <c r="A12" s="324">
        <f>'Scout 3'!B25</f>
        <v>0</v>
      </c>
      <c r="B12" s="325"/>
      <c r="C12" s="324">
        <f>'Scout 3'!B21:G21</f>
        <v>0</v>
      </c>
      <c r="D12" s="343"/>
      <c r="E12" s="344">
        <f>'Scout 3'!L28</f>
        <v>0</v>
      </c>
      <c r="F12" s="345"/>
    </row>
    <row r="13" spans="1:10" ht="19.5" customHeight="1" x14ac:dyDescent="0.25">
      <c r="A13" s="324">
        <f>'Scout 4'!B26</f>
        <v>0</v>
      </c>
      <c r="B13" s="325"/>
      <c r="C13" s="324">
        <f>'Scout 4'!B22:G22</f>
        <v>0</v>
      </c>
      <c r="D13" s="343"/>
      <c r="E13" s="344">
        <f>'Scout 4'!L29</f>
        <v>0</v>
      </c>
      <c r="F13" s="345"/>
    </row>
    <row r="14" spans="1:10" ht="19.5" customHeight="1" x14ac:dyDescent="0.25">
      <c r="A14" s="324">
        <f>'Scout 5'!B27</f>
        <v>0</v>
      </c>
      <c r="B14" s="325"/>
      <c r="C14" s="324">
        <f>'Scout 5'!B23:G23</f>
        <v>0</v>
      </c>
      <c r="D14" s="343"/>
      <c r="E14" s="344">
        <f>'Scout 4'!L30</f>
        <v>0</v>
      </c>
      <c r="F14" s="345"/>
    </row>
    <row r="15" spans="1:10" ht="19.5" customHeight="1" x14ac:dyDescent="0.25">
      <c r="A15" s="324">
        <f>'Scout 6'!B28</f>
        <v>0</v>
      </c>
      <c r="B15" s="325"/>
      <c r="C15" s="324">
        <f>'Scout 6'!B24:G24</f>
        <v>0</v>
      </c>
      <c r="D15" s="343"/>
      <c r="E15" s="344">
        <f>'Scout 6'!L31</f>
        <v>0</v>
      </c>
      <c r="F15" s="345"/>
    </row>
    <row r="16" spans="1:10" ht="19.5" customHeight="1" x14ac:dyDescent="0.25">
      <c r="A16" s="324">
        <f>'Scout 7'!B29</f>
        <v>0</v>
      </c>
      <c r="B16" s="325"/>
      <c r="C16" s="324">
        <f>'Scout 7'!B25:G25</f>
        <v>0</v>
      </c>
      <c r="D16" s="343"/>
      <c r="E16" s="344">
        <f>'Scout 7'!L32</f>
        <v>0</v>
      </c>
      <c r="F16" s="345"/>
    </row>
    <row r="17" spans="1:6" ht="19.5" customHeight="1" x14ac:dyDescent="0.25">
      <c r="A17" s="324">
        <f>'Scout 8'!B30</f>
        <v>0</v>
      </c>
      <c r="B17" s="325"/>
      <c r="C17" s="324">
        <f>'Scout 8'!B26:G26</f>
        <v>0</v>
      </c>
      <c r="D17" s="343"/>
      <c r="E17" s="344">
        <f>'Scout 8'!L33</f>
        <v>0</v>
      </c>
      <c r="F17" s="345"/>
    </row>
    <row r="18" spans="1:6" ht="19.5" customHeight="1" x14ac:dyDescent="0.25">
      <c r="A18" s="324">
        <f>'Scout 9'!B31</f>
        <v>0</v>
      </c>
      <c r="B18" s="325"/>
      <c r="C18" s="324">
        <f>'Scout 9'!B27:G27</f>
        <v>0</v>
      </c>
      <c r="D18" s="343"/>
      <c r="E18" s="344">
        <f>'Scout 9'!L34</f>
        <v>0</v>
      </c>
      <c r="F18" s="345"/>
    </row>
    <row r="19" spans="1:6" ht="19.5" customHeight="1" x14ac:dyDescent="0.25">
      <c r="A19" s="324">
        <f>'Scout 10'!B32</f>
        <v>0</v>
      </c>
      <c r="B19" s="325"/>
      <c r="C19" s="324">
        <f>'Scout 10'!B28:G28</f>
        <v>0</v>
      </c>
      <c r="D19" s="343"/>
      <c r="E19" s="344">
        <f>'Scout 10'!L35</f>
        <v>0</v>
      </c>
      <c r="F19" s="345"/>
    </row>
    <row r="20" spans="1:6" ht="19.5" customHeight="1" x14ac:dyDescent="0.25">
      <c r="A20" s="324">
        <f>'Scout 11'!B33</f>
        <v>0</v>
      </c>
      <c r="B20" s="325"/>
      <c r="C20" s="324">
        <f>'Scout 11'!B29:G29</f>
        <v>0</v>
      </c>
      <c r="D20" s="343"/>
      <c r="E20" s="344">
        <f>'Scout 11'!L36</f>
        <v>0</v>
      </c>
      <c r="F20" s="345"/>
    </row>
    <row r="21" spans="1:6" ht="19.5" customHeight="1" x14ac:dyDescent="0.25">
      <c r="A21" s="324">
        <f>'Scout 12'!B34</f>
        <v>0</v>
      </c>
      <c r="B21" s="325"/>
      <c r="C21" s="324">
        <f>'Scout 12'!B30:G30</f>
        <v>0</v>
      </c>
      <c r="D21" s="343"/>
      <c r="E21" s="344">
        <f>'Scout 12'!L37</f>
        <v>0</v>
      </c>
      <c r="F21" s="345"/>
    </row>
    <row r="22" spans="1:6" ht="19.5" customHeight="1" x14ac:dyDescent="0.25">
      <c r="A22" s="324">
        <f>'Scout 13'!B35</f>
        <v>0</v>
      </c>
      <c r="B22" s="325"/>
      <c r="C22" s="324">
        <f>'Scout 13'!B31:G31</f>
        <v>0</v>
      </c>
      <c r="D22" s="343"/>
      <c r="E22" s="344">
        <f>'Scout 13'!L38</f>
        <v>0</v>
      </c>
      <c r="F22" s="345"/>
    </row>
    <row r="23" spans="1:6" ht="19.5" customHeight="1" x14ac:dyDescent="0.25">
      <c r="A23" s="324"/>
      <c r="B23" s="325"/>
      <c r="C23" s="324"/>
      <c r="D23" s="343"/>
      <c r="E23" s="344"/>
      <c r="F23" s="345"/>
    </row>
    <row r="24" spans="1:6" ht="19.5" customHeight="1" x14ac:dyDescent="0.25">
      <c r="A24" s="324"/>
      <c r="B24" s="325"/>
      <c r="C24" s="324"/>
      <c r="D24" s="343"/>
      <c r="E24" s="344"/>
      <c r="F24" s="345"/>
    </row>
    <row r="25" spans="1:6" ht="19.5" customHeight="1" x14ac:dyDescent="0.25">
      <c r="A25" s="324"/>
      <c r="B25" s="325"/>
      <c r="C25" s="324"/>
      <c r="D25" s="343"/>
      <c r="E25" s="344"/>
      <c r="F25" s="345"/>
    </row>
    <row r="26" spans="1:6" ht="19.5" customHeight="1" x14ac:dyDescent="0.25">
      <c r="A26" s="324"/>
      <c r="B26" s="325"/>
      <c r="C26" s="324"/>
      <c r="D26" s="343"/>
      <c r="E26" s="344"/>
      <c r="F26" s="345"/>
    </row>
    <row r="27" spans="1:6" ht="19.5" customHeight="1" x14ac:dyDescent="0.25">
      <c r="A27" s="324"/>
      <c r="B27" s="325"/>
      <c r="C27" s="324"/>
      <c r="D27" s="343"/>
      <c r="E27" s="344"/>
      <c r="F27" s="345"/>
    </row>
    <row r="28" spans="1:6" ht="19.5" customHeight="1" x14ac:dyDescent="0.25">
      <c r="A28" s="324"/>
      <c r="B28" s="325"/>
      <c r="C28" s="324"/>
      <c r="D28" s="343"/>
      <c r="E28" s="344"/>
      <c r="F28" s="345"/>
    </row>
    <row r="29" spans="1:6" ht="19.5" customHeight="1" x14ac:dyDescent="0.25">
      <c r="A29" s="324"/>
      <c r="B29" s="325"/>
      <c r="C29" s="324"/>
      <c r="D29" s="343"/>
      <c r="E29" s="344"/>
      <c r="F29" s="345"/>
    </row>
    <row r="30" spans="1:6" ht="19.5" customHeight="1" x14ac:dyDescent="0.25">
      <c r="A30" s="324"/>
      <c r="B30" s="325"/>
      <c r="C30" s="324"/>
      <c r="D30" s="343"/>
      <c r="E30" s="344"/>
      <c r="F30" s="345"/>
    </row>
    <row r="31" spans="1:6" ht="19.5" customHeight="1" x14ac:dyDescent="0.25">
      <c r="A31" s="324"/>
      <c r="B31" s="325"/>
      <c r="C31" s="324"/>
      <c r="D31" s="343"/>
      <c r="E31" s="344"/>
      <c r="F31" s="345"/>
    </row>
    <row r="32" spans="1:6" ht="19.5" customHeight="1" x14ac:dyDescent="0.25">
      <c r="A32" s="324"/>
      <c r="B32" s="325"/>
      <c r="C32" s="324"/>
      <c r="D32" s="343"/>
      <c r="E32" s="344"/>
      <c r="F32" s="345"/>
    </row>
    <row r="33" spans="1:6" ht="19.5" customHeight="1" x14ac:dyDescent="0.25">
      <c r="A33" s="324"/>
      <c r="B33" s="325"/>
      <c r="C33" s="324"/>
      <c r="D33" s="343"/>
      <c r="E33" s="344"/>
      <c r="F33" s="345"/>
    </row>
    <row r="34" spans="1:6" ht="19.5" customHeight="1" x14ac:dyDescent="0.25">
      <c r="A34" s="324"/>
      <c r="B34" s="325"/>
      <c r="C34" s="324"/>
      <c r="D34" s="343"/>
      <c r="E34" s="344"/>
      <c r="F34" s="345"/>
    </row>
    <row r="35" spans="1:6" ht="19.5" customHeight="1" x14ac:dyDescent="0.25">
      <c r="A35" s="324"/>
      <c r="B35" s="325"/>
      <c r="C35" s="324"/>
      <c r="D35" s="343"/>
      <c r="E35" s="344"/>
      <c r="F35" s="345"/>
    </row>
    <row r="36" spans="1:6" ht="19.5" customHeight="1" x14ac:dyDescent="0.25">
      <c r="A36" s="324"/>
      <c r="B36" s="325"/>
      <c r="C36" s="324"/>
      <c r="D36" s="343"/>
      <c r="E36" s="344"/>
      <c r="F36" s="345"/>
    </row>
    <row r="37" spans="1:6" ht="18" x14ac:dyDescent="0.25">
      <c r="A37" s="346"/>
      <c r="B37" s="347"/>
      <c r="C37" s="107" t="s">
        <v>11</v>
      </c>
      <c r="D37" s="48"/>
      <c r="E37" s="344">
        <f>SUM(E10:E36)</f>
        <v>0</v>
      </c>
      <c r="F37" s="348"/>
    </row>
  </sheetData>
  <autoFilter ref="A9:F37" xr:uid="{00000000-0009-0000-0000-00004F000000}">
    <filterColumn colId="0" showButton="0"/>
    <filterColumn colId="2" showButton="0"/>
    <filterColumn colId="4" showButton="0"/>
  </autoFilter>
  <mergeCells count="88">
    <mergeCell ref="A33:B33"/>
    <mergeCell ref="C33:D33"/>
    <mergeCell ref="E33:F33"/>
    <mergeCell ref="E36:F36"/>
    <mergeCell ref="A36:B36"/>
    <mergeCell ref="C36:D36"/>
    <mergeCell ref="A1:F1"/>
    <mergeCell ref="C3:D4"/>
    <mergeCell ref="A9:B9"/>
    <mergeCell ref="C9:D9"/>
    <mergeCell ref="E9:F9"/>
    <mergeCell ref="C14:D14"/>
    <mergeCell ref="C20:D20"/>
    <mergeCell ref="E10:F10"/>
    <mergeCell ref="A14:B14"/>
    <mergeCell ref="A10:B10"/>
    <mergeCell ref="A11:B11"/>
    <mergeCell ref="A12:B12"/>
    <mergeCell ref="C10:D10"/>
    <mergeCell ref="C11:D11"/>
    <mergeCell ref="C12:D12"/>
    <mergeCell ref="A13:B13"/>
    <mergeCell ref="C13:D13"/>
    <mergeCell ref="E13:F13"/>
    <mergeCell ref="A18:B18"/>
    <mergeCell ref="A16:B16"/>
    <mergeCell ref="E11:F11"/>
    <mergeCell ref="E12:F12"/>
    <mergeCell ref="E14:F14"/>
    <mergeCell ref="E26:F26"/>
    <mergeCell ref="E17:F17"/>
    <mergeCell ref="E18:F18"/>
    <mergeCell ref="C16:D16"/>
    <mergeCell ref="C18:D18"/>
    <mergeCell ref="C17:D17"/>
    <mergeCell ref="E32:F32"/>
    <mergeCell ref="E16:F16"/>
    <mergeCell ref="A28:B28"/>
    <mergeCell ref="C28:D28"/>
    <mergeCell ref="E28:F28"/>
    <mergeCell ref="A24:B24"/>
    <mergeCell ref="A25:B25"/>
    <mergeCell ref="E25:F25"/>
    <mergeCell ref="E24:F24"/>
    <mergeCell ref="A27:B27"/>
    <mergeCell ref="C27:D27"/>
    <mergeCell ref="E27:F27"/>
    <mergeCell ref="C24:D24"/>
    <mergeCell ref="C25:D25"/>
    <mergeCell ref="A21:B21"/>
    <mergeCell ref="C21:D21"/>
    <mergeCell ref="E21:F21"/>
    <mergeCell ref="A26:B26"/>
    <mergeCell ref="C26:D26"/>
    <mergeCell ref="C22:D22"/>
    <mergeCell ref="C23:D23"/>
    <mergeCell ref="A29:B29"/>
    <mergeCell ref="C29:D29"/>
    <mergeCell ref="E29:F29"/>
    <mergeCell ref="E22:F22"/>
    <mergeCell ref="A15:B15"/>
    <mergeCell ref="A19:B19"/>
    <mergeCell ref="A20:B20"/>
    <mergeCell ref="E23:F23"/>
    <mergeCell ref="A23:B23"/>
    <mergeCell ref="A22:B22"/>
    <mergeCell ref="C15:D15"/>
    <mergeCell ref="C19:D19"/>
    <mergeCell ref="E15:F15"/>
    <mergeCell ref="E19:F19"/>
    <mergeCell ref="E20:F20"/>
    <mergeCell ref="A17:B17"/>
    <mergeCell ref="A30:B30"/>
    <mergeCell ref="C30:D30"/>
    <mergeCell ref="E30:F30"/>
    <mergeCell ref="A37:B37"/>
    <mergeCell ref="A32:B32"/>
    <mergeCell ref="E37:F37"/>
    <mergeCell ref="A31:B31"/>
    <mergeCell ref="C31:D31"/>
    <mergeCell ref="E31:F31"/>
    <mergeCell ref="A35:B35"/>
    <mergeCell ref="C35:D35"/>
    <mergeCell ref="E35:F35"/>
    <mergeCell ref="A34:B34"/>
    <mergeCell ref="C34:D34"/>
    <mergeCell ref="E34:F34"/>
    <mergeCell ref="C32:D32"/>
  </mergeCells>
  <phoneticPr fontId="3" type="noConversion"/>
  <printOptions horizontalCentered="1"/>
  <pageMargins left="0.25" right="0.25" top="1" bottom="1" header="0.5" footer="0.5"/>
  <pageSetup scale="82" orientation="portrait" horizontalDpi="4294967293" verticalDpi="12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7">
    <pageSetUpPr fitToPage="1"/>
  </sheetPr>
  <dimension ref="A1:L31"/>
  <sheetViews>
    <sheetView zoomScale="75" zoomScaleNormal="75" workbookViewId="0">
      <selection sqref="A1:L1"/>
    </sheetView>
  </sheetViews>
  <sheetFormatPr defaultRowHeight="14.25" x14ac:dyDescent="0.2"/>
  <cols>
    <col min="1" max="1" width="23.85546875" style="4" customWidth="1"/>
    <col min="2" max="2" width="8.140625" customWidth="1"/>
    <col min="3" max="8" width="7.28515625" style="1" customWidth="1"/>
    <col min="9" max="9" width="8.42578125" customWidth="1"/>
    <col min="10" max="10" width="7.28515625" customWidth="1"/>
    <col min="12" max="12" width="14" customWidth="1"/>
  </cols>
  <sheetData>
    <row r="1" spans="1:12" ht="46.5" customHeight="1" x14ac:dyDescent="0.45">
      <c r="A1" s="315" t="s">
        <v>8</v>
      </c>
      <c r="B1" s="315"/>
      <c r="C1" s="315"/>
      <c r="D1" s="315"/>
      <c r="E1" s="315"/>
      <c r="F1" s="315"/>
      <c r="G1" s="315"/>
      <c r="H1" s="315"/>
      <c r="I1" s="315"/>
      <c r="J1" s="315"/>
      <c r="K1" s="315"/>
      <c r="L1" s="315"/>
    </row>
    <row r="2" spans="1:12" ht="47.25" x14ac:dyDescent="0.25">
      <c r="A2" s="13" t="s">
        <v>0</v>
      </c>
      <c r="B2" s="52" t="s">
        <v>1</v>
      </c>
      <c r="C2" s="9" t="s">
        <v>26</v>
      </c>
      <c r="D2" s="19" t="s">
        <v>17</v>
      </c>
      <c r="E2" s="19" t="s">
        <v>17</v>
      </c>
      <c r="F2" s="19" t="s">
        <v>17</v>
      </c>
      <c r="G2" s="148" t="s">
        <v>17</v>
      </c>
      <c r="H2" s="9" t="s">
        <v>27</v>
      </c>
      <c r="I2" s="8" t="s">
        <v>28</v>
      </c>
      <c r="J2" s="8" t="s">
        <v>24</v>
      </c>
      <c r="K2" s="37" t="s">
        <v>13</v>
      </c>
      <c r="L2" s="8" t="s">
        <v>2</v>
      </c>
    </row>
    <row r="3" spans="1:12" s="2" customFormat="1" ht="22.5" customHeight="1" x14ac:dyDescent="0.25">
      <c r="A3" s="17" t="str">
        <f>'2024 Calculator'!D3</f>
        <v>Hometown Hearos Donation</v>
      </c>
      <c r="B3" s="114">
        <f>'2024 Calculator'!E3</f>
        <v>30</v>
      </c>
      <c r="C3" s="18"/>
      <c r="D3" s="19"/>
      <c r="E3" s="19"/>
      <c r="F3" s="19"/>
      <c r="G3" s="148"/>
      <c r="H3" s="18">
        <f>SUM(C3:G3)</f>
        <v>0</v>
      </c>
      <c r="I3" s="19"/>
      <c r="J3" s="19"/>
      <c r="K3" s="38">
        <f t="shared" ref="K3:K17" si="0">H3-I3+J3</f>
        <v>0</v>
      </c>
      <c r="L3" s="99">
        <f t="shared" ref="L3:L17" si="1">SUM(B3*K3)</f>
        <v>0</v>
      </c>
    </row>
    <row r="4" spans="1:12" s="2" customFormat="1" ht="22.5" customHeight="1" x14ac:dyDescent="0.25">
      <c r="A4" s="17" t="str">
        <f>'2024 Calculator'!D4</f>
        <v>Hometown Hearos Donation</v>
      </c>
      <c r="B4" s="114">
        <f>'2024 Calculator'!E4</f>
        <v>5</v>
      </c>
      <c r="C4" s="18"/>
      <c r="D4" s="19"/>
      <c r="E4" s="19"/>
      <c r="F4" s="19"/>
      <c r="G4" s="148"/>
      <c r="H4" s="18">
        <f t="shared" ref="H4:H17" si="2">SUM(C4:G4)</f>
        <v>0</v>
      </c>
      <c r="I4" s="19"/>
      <c r="J4" s="19"/>
      <c r="K4" s="38">
        <f t="shared" si="0"/>
        <v>0</v>
      </c>
      <c r="L4" s="99">
        <f t="shared" si="1"/>
        <v>0</v>
      </c>
    </row>
    <row r="5" spans="1:12" ht="26.25" customHeight="1" x14ac:dyDescent="0.25">
      <c r="A5" s="17" t="str">
        <f>'2024 Calculator'!D5</f>
        <v>3-Pack Combo Box</v>
      </c>
      <c r="B5" s="114">
        <f>'2024 Calculator'!E5</f>
        <v>50</v>
      </c>
      <c r="C5" s="18"/>
      <c r="D5" s="19"/>
      <c r="E5" s="19"/>
      <c r="F5" s="19"/>
      <c r="G5" s="148"/>
      <c r="H5" s="18">
        <f t="shared" si="2"/>
        <v>0</v>
      </c>
      <c r="I5" s="19"/>
      <c r="J5" s="19"/>
      <c r="K5" s="38">
        <f t="shared" si="0"/>
        <v>0</v>
      </c>
      <c r="L5" s="99">
        <f t="shared" si="1"/>
        <v>0</v>
      </c>
    </row>
    <row r="6" spans="1:12" ht="26.25" customHeight="1" x14ac:dyDescent="0.25">
      <c r="A6" s="17" t="str">
        <f>'2024 Calculator'!D6</f>
        <v>White Chocolate Pretzels</v>
      </c>
      <c r="B6" s="114">
        <f>'2024 Calculator'!E6</f>
        <v>35</v>
      </c>
      <c r="C6" s="18"/>
      <c r="D6" s="19"/>
      <c r="E6" s="19"/>
      <c r="F6" s="19"/>
      <c r="G6" s="148"/>
      <c r="H6" s="18">
        <f t="shared" si="2"/>
        <v>0</v>
      </c>
      <c r="I6" s="19"/>
      <c r="J6" s="19"/>
      <c r="K6" s="38">
        <f t="shared" si="0"/>
        <v>0</v>
      </c>
      <c r="L6" s="99">
        <f t="shared" si="1"/>
        <v>0</v>
      </c>
    </row>
    <row r="7" spans="1:12" ht="26.25" customHeight="1" x14ac:dyDescent="0.25">
      <c r="A7" s="17" t="str">
        <f>'2024 Calculator'!D7</f>
        <v>Chocolate Drizzle Toffee</v>
      </c>
      <c r="B7" s="114">
        <f>'2024 Calculator'!E7</f>
        <v>35</v>
      </c>
      <c r="C7" s="18"/>
      <c r="D7" s="19"/>
      <c r="E7" s="19"/>
      <c r="F7" s="19"/>
      <c r="G7" s="148"/>
      <c r="H7" s="18">
        <f t="shared" si="2"/>
        <v>0</v>
      </c>
      <c r="I7" s="19"/>
      <c r="J7" s="19"/>
      <c r="K7" s="38">
        <f t="shared" si="0"/>
        <v>0</v>
      </c>
      <c r="L7" s="99">
        <f t="shared" si="1"/>
        <v>0</v>
      </c>
    </row>
    <row r="8" spans="1:12" ht="26.25" customHeight="1" x14ac:dyDescent="0.25">
      <c r="A8" s="17" t="str">
        <f>'2024 Calculator'!D8</f>
        <v>Micro Kettle</v>
      </c>
      <c r="B8" s="114">
        <f>'2024 Calculator'!E8</f>
        <v>25</v>
      </c>
      <c r="C8" s="18"/>
      <c r="D8" s="19"/>
      <c r="E8" s="19"/>
      <c r="F8" s="19"/>
      <c r="G8" s="148"/>
      <c r="H8" s="18">
        <f t="shared" si="2"/>
        <v>0</v>
      </c>
      <c r="I8" s="19"/>
      <c r="J8" s="19"/>
      <c r="K8" s="38">
        <f t="shared" si="0"/>
        <v>0</v>
      </c>
      <c r="L8" s="99">
        <f t="shared" si="1"/>
        <v>0</v>
      </c>
    </row>
    <row r="9" spans="1:12" ht="26.25" customHeight="1" x14ac:dyDescent="0.25">
      <c r="A9" s="17" t="str">
        <f>'2024 Calculator'!D9</f>
        <v>Micro Butter</v>
      </c>
      <c r="B9" s="114">
        <f>'2024 Calculator'!E9</f>
        <v>25</v>
      </c>
      <c r="C9" s="18"/>
      <c r="D9" s="19"/>
      <c r="E9" s="19"/>
      <c r="F9" s="19"/>
      <c r="G9" s="148"/>
      <c r="H9" s="18">
        <f t="shared" si="2"/>
        <v>0</v>
      </c>
      <c r="I9" s="19"/>
      <c r="J9" s="19"/>
      <c r="K9" s="38">
        <f t="shared" si="0"/>
        <v>0</v>
      </c>
      <c r="L9" s="99">
        <f t="shared" si="1"/>
        <v>0</v>
      </c>
    </row>
    <row r="10" spans="1:12" ht="26.25" customHeight="1" x14ac:dyDescent="0.25">
      <c r="A10" s="17" t="str">
        <f>'2024 Calculator'!D10</f>
        <v>Salted Caramel</v>
      </c>
      <c r="B10" s="114">
        <f>'2024 Calculator'!E10</f>
        <v>25</v>
      </c>
      <c r="C10" s="18"/>
      <c r="D10" s="19"/>
      <c r="E10" s="19"/>
      <c r="F10" s="19"/>
      <c r="G10" s="148"/>
      <c r="H10" s="18">
        <f t="shared" si="2"/>
        <v>0</v>
      </c>
      <c r="I10" s="19"/>
      <c r="J10" s="19"/>
      <c r="K10" s="38">
        <f t="shared" si="0"/>
        <v>0</v>
      </c>
      <c r="L10" s="99">
        <f t="shared" si="1"/>
        <v>0</v>
      </c>
    </row>
    <row r="11" spans="1:12" ht="26.25" customHeight="1" x14ac:dyDescent="0.25">
      <c r="A11" s="17" t="str">
        <f>'2024 Calculator'!D11</f>
        <v>Savory Cheddar</v>
      </c>
      <c r="B11" s="114">
        <f>'2024 Calculator'!E11</f>
        <v>20</v>
      </c>
      <c r="C11" s="18"/>
      <c r="D11" s="19"/>
      <c r="E11" s="19"/>
      <c r="F11" s="19"/>
      <c r="G11" s="148"/>
      <c r="H11" s="18">
        <f t="shared" si="2"/>
        <v>0</v>
      </c>
      <c r="I11" s="19"/>
      <c r="J11" s="19"/>
      <c r="K11" s="38">
        <f t="shared" si="0"/>
        <v>0</v>
      </c>
      <c r="L11" s="99">
        <f t="shared" si="1"/>
        <v>0</v>
      </c>
    </row>
    <row r="12" spans="1:12" ht="26.25" customHeight="1" x14ac:dyDescent="0.25">
      <c r="A12" s="17" t="str">
        <f>'2024 Calculator'!D12</f>
        <v>Popping Corn</v>
      </c>
      <c r="B12" s="114">
        <f>'2024 Calculator'!E12</f>
        <v>17</v>
      </c>
      <c r="C12" s="18"/>
      <c r="D12" s="19"/>
      <c r="E12" s="19"/>
      <c r="F12" s="19"/>
      <c r="G12" s="148"/>
      <c r="H12" s="18">
        <f t="shared" si="2"/>
        <v>0</v>
      </c>
      <c r="I12" s="19"/>
      <c r="J12" s="19"/>
      <c r="K12" s="38">
        <f t="shared" si="0"/>
        <v>0</v>
      </c>
      <c r="L12" s="99">
        <f t="shared" si="1"/>
        <v>0</v>
      </c>
    </row>
    <row r="13" spans="1:12" ht="26.25" customHeight="1" x14ac:dyDescent="0.25">
      <c r="A13" s="17" t="str">
        <f>'2024 Calculator'!D13</f>
        <v>Caramel Corn</v>
      </c>
      <c r="B13" s="114">
        <f>'2024 Calculator'!E13</f>
        <v>12</v>
      </c>
      <c r="C13" s="18"/>
      <c r="D13" s="19"/>
      <c r="E13" s="19"/>
      <c r="F13" s="19"/>
      <c r="G13" s="148"/>
      <c r="H13" s="18">
        <f t="shared" si="2"/>
        <v>0</v>
      </c>
      <c r="I13" s="19"/>
      <c r="J13" s="19"/>
      <c r="K13" s="38">
        <f t="shared" si="0"/>
        <v>0</v>
      </c>
      <c r="L13" s="99">
        <f t="shared" si="1"/>
        <v>0</v>
      </c>
    </row>
    <row r="14" spans="1:12" ht="26.25" customHeight="1" x14ac:dyDescent="0.25">
      <c r="A14" s="17" t="str">
        <f>'2024 Calculator'!D14</f>
        <v>Salted Caramel Ceddar Mix</v>
      </c>
      <c r="B14" s="114">
        <f>'2024 Calculator'!E14</f>
        <v>17</v>
      </c>
      <c r="C14" s="18"/>
      <c r="D14" s="19"/>
      <c r="E14" s="19"/>
      <c r="F14" s="19"/>
      <c r="G14" s="148"/>
      <c r="H14" s="18">
        <f t="shared" si="2"/>
        <v>0</v>
      </c>
      <c r="I14" s="19"/>
      <c r="J14" s="19"/>
      <c r="K14" s="38">
        <f t="shared" si="0"/>
        <v>0</v>
      </c>
      <c r="L14" s="99">
        <f t="shared" si="1"/>
        <v>0</v>
      </c>
    </row>
    <row r="15" spans="1:12" ht="26.25" customHeight="1" x14ac:dyDescent="0.25">
      <c r="A15" s="17"/>
      <c r="B15" s="114"/>
      <c r="C15" s="18"/>
      <c r="D15" s="19"/>
      <c r="E15" s="19"/>
      <c r="F15" s="19"/>
      <c r="G15" s="148"/>
      <c r="H15" s="18">
        <f t="shared" si="2"/>
        <v>0</v>
      </c>
      <c r="I15" s="19"/>
      <c r="J15" s="19"/>
      <c r="K15" s="38">
        <f t="shared" si="0"/>
        <v>0</v>
      </c>
      <c r="L15" s="99">
        <f t="shared" si="1"/>
        <v>0</v>
      </c>
    </row>
    <row r="16" spans="1:12" ht="26.25" customHeight="1" x14ac:dyDescent="0.25">
      <c r="A16" s="17"/>
      <c r="B16" s="114"/>
      <c r="C16" s="18"/>
      <c r="D16" s="19"/>
      <c r="E16" s="19"/>
      <c r="F16" s="19"/>
      <c r="G16" s="148"/>
      <c r="H16" s="18">
        <f t="shared" si="2"/>
        <v>0</v>
      </c>
      <c r="I16" s="19"/>
      <c r="J16" s="19"/>
      <c r="K16" s="38">
        <f t="shared" si="0"/>
        <v>0</v>
      </c>
      <c r="L16" s="99">
        <f t="shared" si="1"/>
        <v>0</v>
      </c>
    </row>
    <row r="17" spans="1:12" ht="26.25" customHeight="1" x14ac:dyDescent="0.25">
      <c r="A17" s="17"/>
      <c r="B17" s="114"/>
      <c r="C17" s="18"/>
      <c r="D17" s="19"/>
      <c r="E17" s="19"/>
      <c r="F17" s="19"/>
      <c r="G17" s="148"/>
      <c r="H17" s="18">
        <f t="shared" si="2"/>
        <v>0</v>
      </c>
      <c r="I17" s="19"/>
      <c r="J17" s="19"/>
      <c r="K17" s="38">
        <f t="shared" si="0"/>
        <v>0</v>
      </c>
      <c r="L17" s="99">
        <f t="shared" si="1"/>
        <v>0</v>
      </c>
    </row>
    <row r="18" spans="1:12" ht="26.25" customHeight="1" x14ac:dyDescent="0.25">
      <c r="A18" s="17"/>
      <c r="B18" s="114"/>
      <c r="C18" s="18"/>
      <c r="D18" s="19"/>
      <c r="E18" s="19"/>
      <c r="F18" s="19"/>
      <c r="G18" s="148"/>
      <c r="H18" s="18"/>
      <c r="I18" s="19"/>
      <c r="J18" s="19"/>
      <c r="K18" s="38">
        <f>H18-I18+J18</f>
        <v>0</v>
      </c>
      <c r="L18" s="99">
        <f>SUM(B18*K18)</f>
        <v>0</v>
      </c>
    </row>
    <row r="19" spans="1:12" ht="26.25" customHeight="1" x14ac:dyDescent="0.25">
      <c r="A19" s="17"/>
      <c r="B19" s="114"/>
      <c r="C19" s="18"/>
      <c r="D19" s="19"/>
      <c r="E19" s="19"/>
      <c r="F19" s="19"/>
      <c r="G19" s="148"/>
      <c r="H19" s="18"/>
      <c r="I19" s="19"/>
      <c r="J19" s="19"/>
      <c r="K19" s="38">
        <f>H19-I19+J19</f>
        <v>0</v>
      </c>
      <c r="L19" s="99">
        <f>SUM(B19*K19)</f>
        <v>0</v>
      </c>
    </row>
    <row r="20" spans="1:12" ht="30" customHeight="1" x14ac:dyDescent="0.25">
      <c r="A20" s="55" t="s">
        <v>160</v>
      </c>
      <c r="B20" s="316"/>
      <c r="C20" s="316"/>
      <c r="D20" s="316"/>
      <c r="E20" s="316"/>
      <c r="F20" s="316"/>
      <c r="G20" s="316"/>
      <c r="H20" s="63"/>
      <c r="I20" s="63" t="s">
        <v>44</v>
      </c>
      <c r="J20" s="64"/>
      <c r="K20" s="55" t="s">
        <v>7</v>
      </c>
      <c r="L20" s="144">
        <f>SUM(L3:L19)</f>
        <v>0</v>
      </c>
    </row>
    <row r="21" spans="1:12" ht="24.95" customHeight="1" x14ac:dyDescent="0.25">
      <c r="A21" s="123" t="s">
        <v>10</v>
      </c>
      <c r="B21" s="317"/>
      <c r="C21" s="318"/>
      <c r="D21" s="318"/>
      <c r="E21" s="318"/>
      <c r="F21" s="318"/>
      <c r="G21" s="318"/>
      <c r="H21" s="11" t="s">
        <v>4</v>
      </c>
      <c r="I21" s="46"/>
      <c r="J21" s="46"/>
      <c r="K21" s="34" t="s">
        <v>94</v>
      </c>
      <c r="L21" s="32"/>
    </row>
    <row r="22" spans="1:12" ht="24.95" customHeight="1" x14ac:dyDescent="0.25">
      <c r="A22" s="54" t="s">
        <v>6</v>
      </c>
      <c r="B22" s="182"/>
      <c r="C22" s="183"/>
      <c r="D22" s="183"/>
      <c r="E22" s="183"/>
      <c r="F22" s="183"/>
      <c r="G22" s="183"/>
      <c r="H22" s="11"/>
      <c r="I22" s="21"/>
      <c r="J22" s="21"/>
      <c r="K22" s="34" t="s">
        <v>70</v>
      </c>
      <c r="L22" s="32"/>
    </row>
    <row r="23" spans="1:12" ht="24.95" customHeight="1" x14ac:dyDescent="0.2">
      <c r="B23" s="319"/>
      <c r="C23" s="320"/>
      <c r="D23" s="320"/>
      <c r="E23" s="320"/>
      <c r="F23" s="320"/>
      <c r="G23" s="320"/>
      <c r="I23" s="1"/>
      <c r="J23" s="1"/>
      <c r="K23" s="34" t="s">
        <v>18</v>
      </c>
      <c r="L23" s="32">
        <f>(J20+L20)-L21-L22</f>
        <v>0</v>
      </c>
    </row>
    <row r="24" spans="1:12" ht="24.95" customHeight="1" x14ac:dyDescent="0.2">
      <c r="A24" s="11"/>
      <c r="H24" s="11"/>
      <c r="I24" s="321" t="s">
        <v>79</v>
      </c>
      <c r="J24" s="321"/>
      <c r="K24" s="321"/>
      <c r="L24" s="32">
        <f>(L20*0.34)+J20</f>
        <v>0</v>
      </c>
    </row>
    <row r="25" spans="1:12" ht="24.95" customHeight="1" x14ac:dyDescent="0.2"/>
    <row r="26" spans="1:12" ht="24.95" customHeight="1" x14ac:dyDescent="0.2">
      <c r="A26" s="4" t="s">
        <v>69</v>
      </c>
      <c r="L26" s="32"/>
    </row>
    <row r="27" spans="1:12" ht="24.95" customHeight="1" x14ac:dyDescent="0.2">
      <c r="A27" s="4" t="s">
        <v>84</v>
      </c>
      <c r="L27" s="147">
        <f>L20</f>
        <v>0</v>
      </c>
    </row>
    <row r="28" spans="1:12" ht="24.95" customHeight="1" thickBot="1" x14ac:dyDescent="0.25">
      <c r="A28" s="4" t="s">
        <v>71</v>
      </c>
      <c r="L28" s="147"/>
    </row>
    <row r="29" spans="1:12" ht="24.95" customHeight="1" thickBot="1" x14ac:dyDescent="0.3">
      <c r="A29" s="54" t="s">
        <v>11</v>
      </c>
      <c r="L29" s="146">
        <f>L26+L27+L28</f>
        <v>0</v>
      </c>
    </row>
    <row r="30" spans="1:12" ht="24.95" customHeight="1" thickTop="1" x14ac:dyDescent="0.2"/>
    <row r="31" spans="1:12" ht="24.95" customHeight="1" x14ac:dyDescent="0.2"/>
  </sheetData>
  <mergeCells count="5">
    <mergeCell ref="I24:K24"/>
    <mergeCell ref="A1:L1"/>
    <mergeCell ref="B20:G20"/>
    <mergeCell ref="B21:G21"/>
    <mergeCell ref="B23:G23"/>
  </mergeCells>
  <printOptions horizontalCentered="1" verticalCentered="1"/>
  <pageMargins left="0" right="0" top="0.23" bottom="0.24" header="0.5" footer="0.5"/>
  <pageSetup scale="92" orientation="portrait" r:id="rId1"/>
  <headerFooter alignWithMargins="0"/>
  <drawing r:id="rId2"/>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sheetPr codeName="Sheet76"/>
  <dimension ref="A1:F31"/>
  <sheetViews>
    <sheetView workbookViewId="0">
      <pane xSplit="1" ySplit="3" topLeftCell="B4" activePane="bottomRight" state="frozen"/>
      <selection pane="topRight" activeCell="B1" sqref="B1"/>
      <selection pane="bottomLeft" activeCell="A4" sqref="A4"/>
      <selection pane="bottomRight" activeCell="A17" sqref="A17"/>
    </sheetView>
  </sheetViews>
  <sheetFormatPr defaultRowHeight="12.75" x14ac:dyDescent="0.2"/>
  <cols>
    <col min="1" max="1" width="41.85546875" bestFit="1" customWidth="1"/>
    <col min="2" max="5" width="13.5703125" style="31" customWidth="1"/>
    <col min="6" max="6" width="13.5703125" style="32" customWidth="1"/>
  </cols>
  <sheetData>
    <row r="1" spans="1:6" ht="25.5" x14ac:dyDescent="0.35">
      <c r="A1" s="39" t="s">
        <v>20</v>
      </c>
      <c r="B1" s="40"/>
      <c r="C1" s="40"/>
      <c r="D1" s="40"/>
      <c r="E1" s="40"/>
      <c r="F1" s="41"/>
    </row>
    <row r="3" spans="1:6" ht="30" customHeight="1" x14ac:dyDescent="0.25">
      <c r="A3" s="108" t="s">
        <v>63</v>
      </c>
      <c r="B3" s="126" t="s">
        <v>13</v>
      </c>
      <c r="C3" s="126" t="s">
        <v>45</v>
      </c>
      <c r="D3" s="126" t="s">
        <v>21</v>
      </c>
      <c r="E3" s="126" t="s">
        <v>22</v>
      </c>
      <c r="F3" s="127" t="s">
        <v>46</v>
      </c>
    </row>
    <row r="4" spans="1:6" ht="21" customHeight="1" x14ac:dyDescent="0.25">
      <c r="A4" s="84">
        <f>'Scout 1'!B20</f>
        <v>0</v>
      </c>
      <c r="B4" s="117">
        <f>'Scout 1'!L20</f>
        <v>0</v>
      </c>
      <c r="C4" s="117">
        <f>'Scout 1'!J20</f>
        <v>0</v>
      </c>
      <c r="D4" s="117">
        <f>'Scout 1'!L21+L22</f>
        <v>0</v>
      </c>
      <c r="E4" s="117">
        <f>'Scout 1'!L23</f>
        <v>0</v>
      </c>
      <c r="F4" s="62">
        <f>'Scout 1'!L24</f>
        <v>0</v>
      </c>
    </row>
    <row r="5" spans="1:6" ht="21" customHeight="1" x14ac:dyDescent="0.25">
      <c r="A5" s="84">
        <f>'Scout 2'!B20</f>
        <v>0</v>
      </c>
      <c r="B5" s="117">
        <f>'Scout 2'!L21</f>
        <v>0</v>
      </c>
      <c r="C5" s="117">
        <f>'Scout 2'!J21</f>
        <v>0</v>
      </c>
      <c r="D5" s="117">
        <f>'Scout 2'!L22+L23</f>
        <v>0</v>
      </c>
      <c r="E5" s="117">
        <f>'Scout 2'!L24</f>
        <v>0</v>
      </c>
      <c r="F5" s="62">
        <f>'Scout 2'!L25</f>
        <v>0</v>
      </c>
    </row>
    <row r="6" spans="1:6" ht="21" customHeight="1" x14ac:dyDescent="0.25">
      <c r="A6" s="84">
        <f>'Scout 3'!B20</f>
        <v>0</v>
      </c>
      <c r="B6" s="117">
        <f>'Scout 3'!L22</f>
        <v>0</v>
      </c>
      <c r="C6" s="117">
        <f>'Scout 3'!J22</f>
        <v>0</v>
      </c>
      <c r="D6" s="117">
        <f>'Scout 3'!L23+L24</f>
        <v>0</v>
      </c>
      <c r="E6" s="117">
        <f>'Scout 3'!L25</f>
        <v>0</v>
      </c>
      <c r="F6" s="62">
        <f>'Scout 3'!L26</f>
        <v>0</v>
      </c>
    </row>
    <row r="7" spans="1:6" ht="21" customHeight="1" x14ac:dyDescent="0.25">
      <c r="A7" s="84">
        <f>'Scout 4'!B21</f>
        <v>0</v>
      </c>
      <c r="B7" s="117">
        <f>'Scout 4'!L23</f>
        <v>0</v>
      </c>
      <c r="C7" s="117">
        <f>'Scout 4'!J23</f>
        <v>0</v>
      </c>
      <c r="D7" s="117">
        <f>'Scout 4'!L24+L25</f>
        <v>0</v>
      </c>
      <c r="E7" s="117">
        <f>'Scout 4'!L26</f>
        <v>0</v>
      </c>
      <c r="F7" s="62">
        <f>'Scout 4'!L27</f>
        <v>0</v>
      </c>
    </row>
    <row r="8" spans="1:6" ht="21" customHeight="1" x14ac:dyDescent="0.25">
      <c r="A8" s="84">
        <f>'Scout 5'!B22</f>
        <v>0</v>
      </c>
      <c r="B8" s="117">
        <f>'Scout 5'!L24</f>
        <v>0</v>
      </c>
      <c r="C8" s="117">
        <f>'Scout 5'!J24</f>
        <v>0</v>
      </c>
      <c r="D8" s="117">
        <f>'Scout 5'!L25+L26</f>
        <v>0</v>
      </c>
      <c r="E8" s="117">
        <f>'Scout 5'!L27</f>
        <v>0</v>
      </c>
      <c r="F8" s="62">
        <f>'Scout 5'!L28</f>
        <v>0</v>
      </c>
    </row>
    <row r="9" spans="1:6" ht="21" customHeight="1" x14ac:dyDescent="0.25">
      <c r="A9" s="84">
        <f>'Scout 6'!B23</f>
        <v>0</v>
      </c>
      <c r="B9" s="117">
        <f>'Scout 6'!L25</f>
        <v>0</v>
      </c>
      <c r="C9" s="117">
        <f>'Scout 6'!J25</f>
        <v>0</v>
      </c>
      <c r="D9" s="117">
        <f>'Scout 6'!L26+L27</f>
        <v>0</v>
      </c>
      <c r="E9" s="117">
        <f>'Scout 6'!L28</f>
        <v>0</v>
      </c>
      <c r="F9" s="62">
        <f>'Scout 6'!L29</f>
        <v>0</v>
      </c>
    </row>
    <row r="10" spans="1:6" ht="21" customHeight="1" x14ac:dyDescent="0.25">
      <c r="A10" s="84">
        <f>'Scout 7'!B24</f>
        <v>0</v>
      </c>
      <c r="B10" s="117">
        <f>'Scout 7'!L26</f>
        <v>0</v>
      </c>
      <c r="C10" s="117">
        <f>'Scout 7'!J26</f>
        <v>0</v>
      </c>
      <c r="D10" s="117">
        <f>'Scout 7'!L27+L28</f>
        <v>0</v>
      </c>
      <c r="E10" s="117">
        <f>'Scout 7'!L29</f>
        <v>0</v>
      </c>
      <c r="F10" s="62">
        <f>'Scout 7'!L30</f>
        <v>0</v>
      </c>
    </row>
    <row r="11" spans="1:6" ht="21" customHeight="1" x14ac:dyDescent="0.25">
      <c r="A11" s="84">
        <f>'Scout 8'!B25</f>
        <v>0</v>
      </c>
      <c r="B11" s="117">
        <f>'Scout 8'!L27</f>
        <v>0</v>
      </c>
      <c r="C11" s="117">
        <f>'Scout 8'!J27</f>
        <v>0</v>
      </c>
      <c r="D11" s="117">
        <f>'Scout 8'!L28+L29</f>
        <v>0</v>
      </c>
      <c r="E11" s="117">
        <f>'Scout 8'!L30</f>
        <v>0</v>
      </c>
      <c r="F11" s="62">
        <f>'Scout 8'!L31</f>
        <v>0</v>
      </c>
    </row>
    <row r="12" spans="1:6" ht="21" customHeight="1" x14ac:dyDescent="0.25">
      <c r="A12" s="84">
        <f>'Scout 9'!B26</f>
        <v>0</v>
      </c>
      <c r="B12" s="117">
        <f>'Scout 9'!L28</f>
        <v>0</v>
      </c>
      <c r="C12" s="117">
        <f>'Scout 9'!J28</f>
        <v>0</v>
      </c>
      <c r="D12" s="117">
        <f>'Scout 9'!L29+L30</f>
        <v>0</v>
      </c>
      <c r="E12" s="117">
        <f>'Scout 9'!L31</f>
        <v>0</v>
      </c>
      <c r="F12" s="62">
        <f>'Scout 9'!L32</f>
        <v>0</v>
      </c>
    </row>
    <row r="13" spans="1:6" ht="21" customHeight="1" x14ac:dyDescent="0.25">
      <c r="A13" s="84">
        <f>'Scout 10'!B27</f>
        <v>0</v>
      </c>
      <c r="B13" s="117">
        <f>'Scout 10'!L29</f>
        <v>0</v>
      </c>
      <c r="C13" s="117">
        <f>'Scout 10'!J29</f>
        <v>0</v>
      </c>
      <c r="D13" s="117">
        <f>'Scout 10'!L30+L31</f>
        <v>0</v>
      </c>
      <c r="E13" s="117">
        <f>'Scout 10'!L32</f>
        <v>0</v>
      </c>
      <c r="F13" s="62">
        <f>'Scout 10'!L33</f>
        <v>0</v>
      </c>
    </row>
    <row r="14" spans="1:6" ht="21" customHeight="1" x14ac:dyDescent="0.25">
      <c r="A14" s="84">
        <f>'Scout 11'!B28</f>
        <v>0</v>
      </c>
      <c r="B14" s="117">
        <f>'Scout 11'!L30</f>
        <v>0</v>
      </c>
      <c r="C14" s="117">
        <f>'Scout 11'!J30</f>
        <v>0</v>
      </c>
      <c r="D14" s="117">
        <f>'Scout 11'!L31+L32</f>
        <v>0</v>
      </c>
      <c r="E14" s="117">
        <f>'Scout 11'!L33</f>
        <v>0</v>
      </c>
      <c r="F14" s="62">
        <f>'Scout 11'!L34</f>
        <v>0</v>
      </c>
    </row>
    <row r="15" spans="1:6" ht="21" customHeight="1" x14ac:dyDescent="0.25">
      <c r="A15" s="84">
        <f>'Scout 12'!B29</f>
        <v>0</v>
      </c>
      <c r="B15" s="117">
        <f>'Scout 12'!L31</f>
        <v>0</v>
      </c>
      <c r="C15" s="117">
        <f>'Scout 12'!J31</f>
        <v>0</v>
      </c>
      <c r="D15" s="117">
        <f>'Scout 12'!L32+L33</f>
        <v>0</v>
      </c>
      <c r="E15" s="117">
        <f>'Scout 12'!L34</f>
        <v>0</v>
      </c>
      <c r="F15" s="62">
        <f>'Scout 12'!L35</f>
        <v>0</v>
      </c>
    </row>
    <row r="16" spans="1:6" ht="21" customHeight="1" x14ac:dyDescent="0.25">
      <c r="A16" s="84">
        <f>'Scout 13'!B30</f>
        <v>0</v>
      </c>
      <c r="B16" s="117">
        <f>'Scout 13'!L32</f>
        <v>0</v>
      </c>
      <c r="C16" s="117">
        <f>'Scout 13'!J32</f>
        <v>0</v>
      </c>
      <c r="D16" s="117">
        <f>'Scout 13'!L33+L34</f>
        <v>0</v>
      </c>
      <c r="E16" s="117">
        <f>'Scout 13'!L35</f>
        <v>0</v>
      </c>
      <c r="F16" s="62">
        <f>'Scout 13'!L36</f>
        <v>0</v>
      </c>
    </row>
    <row r="17" spans="1:6" ht="21" customHeight="1" x14ac:dyDescent="0.25">
      <c r="A17" s="84"/>
      <c r="B17" s="117"/>
      <c r="C17" s="117"/>
      <c r="D17" s="117"/>
      <c r="E17" s="117"/>
      <c r="F17" s="62"/>
    </row>
    <row r="18" spans="1:6" ht="21" customHeight="1" x14ac:dyDescent="0.25">
      <c r="A18" s="84"/>
      <c r="B18" s="117"/>
      <c r="C18" s="117"/>
      <c r="D18" s="117"/>
      <c r="E18" s="117"/>
      <c r="F18" s="62"/>
    </row>
    <row r="19" spans="1:6" ht="21" customHeight="1" x14ac:dyDescent="0.25">
      <c r="A19" s="84"/>
      <c r="B19" s="117"/>
      <c r="C19" s="117"/>
      <c r="D19" s="117"/>
      <c r="E19" s="117"/>
      <c r="F19" s="62"/>
    </row>
    <row r="20" spans="1:6" ht="21" customHeight="1" x14ac:dyDescent="0.25">
      <c r="A20" s="84"/>
      <c r="B20" s="117"/>
      <c r="C20" s="117"/>
      <c r="D20" s="117"/>
      <c r="E20" s="117"/>
      <c r="F20" s="109"/>
    </row>
    <row r="21" spans="1:6" ht="21" customHeight="1" x14ac:dyDescent="0.25">
      <c r="A21" s="84"/>
      <c r="B21" s="117"/>
      <c r="C21" s="117"/>
      <c r="D21" s="117"/>
      <c r="E21" s="117"/>
      <c r="F21" s="62"/>
    </row>
    <row r="22" spans="1:6" ht="21" customHeight="1" x14ac:dyDescent="0.25">
      <c r="A22" s="84"/>
      <c r="B22" s="117"/>
      <c r="C22" s="117"/>
      <c r="D22" s="117"/>
      <c r="E22" s="117"/>
      <c r="F22" s="62"/>
    </row>
    <row r="23" spans="1:6" ht="21" customHeight="1" x14ac:dyDescent="0.25">
      <c r="A23" s="84"/>
      <c r="B23" s="117"/>
      <c r="C23" s="117"/>
      <c r="D23" s="117"/>
      <c r="E23" s="117"/>
      <c r="F23" s="62"/>
    </row>
    <row r="24" spans="1:6" ht="21" customHeight="1" x14ac:dyDescent="0.25">
      <c r="A24" s="84"/>
      <c r="B24" s="117"/>
      <c r="C24" s="117"/>
      <c r="D24" s="117"/>
      <c r="E24" s="117"/>
      <c r="F24" s="62"/>
    </row>
    <row r="25" spans="1:6" ht="21" customHeight="1" x14ac:dyDescent="0.25">
      <c r="A25" s="84"/>
      <c r="B25" s="117"/>
      <c r="C25" s="117"/>
      <c r="D25" s="117"/>
      <c r="E25" s="117"/>
      <c r="F25" s="62"/>
    </row>
    <row r="26" spans="1:6" ht="21" customHeight="1" x14ac:dyDescent="0.25">
      <c r="A26" s="84"/>
      <c r="B26" s="117"/>
      <c r="C26" s="117"/>
      <c r="D26" s="117"/>
      <c r="E26" s="117"/>
      <c r="F26" s="62"/>
    </row>
    <row r="27" spans="1:6" ht="21" customHeight="1" x14ac:dyDescent="0.25">
      <c r="A27" s="84"/>
      <c r="B27" s="117"/>
      <c r="C27" s="117"/>
      <c r="D27" s="117"/>
      <c r="E27" s="117"/>
      <c r="F27" s="62"/>
    </row>
    <row r="28" spans="1:6" ht="21" customHeight="1" x14ac:dyDescent="0.25">
      <c r="A28" s="84"/>
      <c r="B28" s="117"/>
      <c r="C28" s="117"/>
      <c r="D28" s="117"/>
      <c r="E28" s="117"/>
      <c r="F28" s="62"/>
    </row>
    <row r="29" spans="1:6" ht="21" customHeight="1" x14ac:dyDescent="0.25">
      <c r="A29" s="84"/>
      <c r="B29" s="117"/>
      <c r="C29" s="117"/>
      <c r="D29" s="117"/>
      <c r="E29" s="117"/>
      <c r="F29" s="62"/>
    </row>
    <row r="30" spans="1:6" ht="21" customHeight="1" x14ac:dyDescent="0.25">
      <c r="A30" s="84"/>
      <c r="B30" s="117"/>
      <c r="C30" s="117"/>
      <c r="D30" s="117"/>
      <c r="E30" s="117"/>
      <c r="F30" s="62"/>
    </row>
    <row r="31" spans="1:6" ht="18" x14ac:dyDescent="0.25">
      <c r="A31" s="143" t="s">
        <v>68</v>
      </c>
      <c r="B31" s="74">
        <f>SUM(B4:B30)</f>
        <v>0</v>
      </c>
      <c r="C31" s="74">
        <f>SUM(C4:C30)</f>
        <v>0</v>
      </c>
      <c r="D31" s="74">
        <f>SUM(D4:D30)</f>
        <v>0</v>
      </c>
      <c r="E31" s="74">
        <f>SUM(E4:E30)</f>
        <v>0</v>
      </c>
      <c r="F31" s="74">
        <f>SUM(F4:F30)</f>
        <v>0</v>
      </c>
    </row>
  </sheetData>
  <phoneticPr fontId="3" type="noConversion"/>
  <printOptions horizontalCentered="1" verticalCentered="1"/>
  <pageMargins left="0.75" right="0.75" top="0.5" bottom="0.5" header="0.5" footer="0.5"/>
  <pageSetup orientation="landscape" horizontalDpi="300" verticalDpi="300" r:id="rId1"/>
  <headerFooter alignWithMargins="0"/>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300-000000000000}">
  <sheetPr codeName="Sheet79">
    <outlinePr summaryBelow="0" summaryRight="0"/>
    <pageSetUpPr fitToPage="1"/>
  </sheetPr>
  <dimension ref="A1:BW991"/>
  <sheetViews>
    <sheetView zoomScale="90" zoomScaleNormal="90" workbookViewId="0">
      <pane xSplit="2" ySplit="6" topLeftCell="BN7" activePane="bottomRight" state="frozen"/>
      <selection pane="topRight" activeCell="C1" sqref="C1"/>
      <selection pane="bottomLeft" activeCell="A7" sqref="A7"/>
      <selection pane="bottomRight" activeCell="C7" sqref="C7"/>
    </sheetView>
  </sheetViews>
  <sheetFormatPr defaultColWidth="14.42578125" defaultRowHeight="15.75" customHeight="1" x14ac:dyDescent="0.2"/>
  <cols>
    <col min="1" max="1" width="9.140625" style="149" bestFit="1" customWidth="1"/>
    <col min="2" max="2" width="19.42578125" style="149" bestFit="1" customWidth="1"/>
    <col min="3" max="9" width="11.28515625" style="149" customWidth="1"/>
    <col min="10" max="11" width="12.28515625" style="149" customWidth="1"/>
    <col min="12" max="14" width="11.28515625" style="149" customWidth="1"/>
    <col min="15" max="52" width="12.28515625" style="149" customWidth="1"/>
    <col min="53" max="53" width="14.5703125" style="149" customWidth="1"/>
    <col min="54" max="54" width="14.42578125" style="178" customWidth="1"/>
    <col min="55" max="55" width="9.28515625" style="178" customWidth="1"/>
    <col min="56" max="56" width="12.28515625" style="178" customWidth="1"/>
    <col min="57" max="67" width="14.42578125" style="178" customWidth="1"/>
    <col min="68" max="68" width="10.28515625" style="149" customWidth="1"/>
    <col min="69" max="70" width="14.42578125" style="149" customWidth="1"/>
    <col min="71" max="71" width="21.5703125" style="149" customWidth="1"/>
    <col min="72" max="16384" width="14.42578125" style="149"/>
  </cols>
  <sheetData>
    <row r="1" spans="1:75" ht="15.75" customHeight="1" x14ac:dyDescent="0.2">
      <c r="B1" s="152" t="s">
        <v>78</v>
      </c>
      <c r="C1" s="152">
        <f>'Store 1'!B20</f>
        <v>0</v>
      </c>
      <c r="D1" s="152">
        <f>'Store 2'!B20</f>
        <v>0</v>
      </c>
      <c r="E1" s="152">
        <f>'Store 3'!B20</f>
        <v>0</v>
      </c>
      <c r="F1" s="152">
        <f>'Store 4'!B20</f>
        <v>0</v>
      </c>
      <c r="G1" s="152">
        <f>'Store 5'!B20</f>
        <v>0</v>
      </c>
      <c r="H1" s="152">
        <f>'Store 6'!B20</f>
        <v>0</v>
      </c>
      <c r="I1" s="152">
        <f>'Store 7'!B20</f>
        <v>0</v>
      </c>
      <c r="J1" s="152">
        <f>'Store 8'!B20</f>
        <v>0</v>
      </c>
      <c r="K1" s="152">
        <f>'Store 9'!B20</f>
        <v>0</v>
      </c>
      <c r="L1" s="152">
        <f>'Store 10'!B20</f>
        <v>0</v>
      </c>
      <c r="M1" s="152">
        <f>'Store 11'!B20</f>
        <v>0</v>
      </c>
      <c r="N1" s="152">
        <f>'Store 12'!B20</f>
        <v>0</v>
      </c>
      <c r="O1" s="152">
        <f>'Store 13'!B20</f>
        <v>0</v>
      </c>
      <c r="P1" s="152">
        <f>'Store 14'!B20</f>
        <v>0</v>
      </c>
      <c r="Q1" s="152">
        <f>'Store 15'!B20</f>
        <v>0</v>
      </c>
      <c r="R1" s="152">
        <f>'Store 16'!B20</f>
        <v>0</v>
      </c>
      <c r="S1" s="152">
        <f>'Store 17'!B20</f>
        <v>0</v>
      </c>
      <c r="T1" s="152">
        <f>'Store 18'!B20</f>
        <v>0</v>
      </c>
      <c r="U1" s="152">
        <f>'Store 19'!B20</f>
        <v>0</v>
      </c>
      <c r="V1" s="152">
        <f>'Store 20'!B20</f>
        <v>0</v>
      </c>
      <c r="W1" s="152">
        <f>'Store 21'!B20</f>
        <v>0</v>
      </c>
      <c r="X1" s="152">
        <f>'Store 22'!B20</f>
        <v>0</v>
      </c>
      <c r="Y1" s="152">
        <f>'Store 23'!B20</f>
        <v>0</v>
      </c>
      <c r="Z1" s="152">
        <f>'Store 24'!B20</f>
        <v>0</v>
      </c>
      <c r="AA1" s="152">
        <f>'Store 25'!B20</f>
        <v>0</v>
      </c>
      <c r="AB1" s="152">
        <f>'Store 26'!B20</f>
        <v>0</v>
      </c>
      <c r="AC1" s="152">
        <f>'Store 27'!B20</f>
        <v>0</v>
      </c>
      <c r="AD1" s="152">
        <f>'Store 29'!B20</f>
        <v>0</v>
      </c>
      <c r="AE1" s="152">
        <f>'Store 30'!B20</f>
        <v>0</v>
      </c>
      <c r="AF1" s="152">
        <f>'Store 31'!B20</f>
        <v>0</v>
      </c>
      <c r="AG1" s="152">
        <f>'Store 32'!B20</f>
        <v>0</v>
      </c>
      <c r="AH1" s="152">
        <f>'Store 33'!B20</f>
        <v>0</v>
      </c>
      <c r="AI1" s="152">
        <f>'Store 34'!B20</f>
        <v>0</v>
      </c>
      <c r="AJ1" s="152">
        <f>'Store 35'!B20</f>
        <v>0</v>
      </c>
      <c r="AK1" s="152">
        <f>'Store 36'!B20</f>
        <v>0</v>
      </c>
      <c r="AL1" s="152">
        <f>'Store 37'!B20</f>
        <v>0</v>
      </c>
      <c r="AM1" s="152">
        <f>'Store 38'!B20</f>
        <v>0</v>
      </c>
      <c r="AN1" s="152">
        <f>'Store 39'!B20</f>
        <v>0</v>
      </c>
      <c r="AO1" s="152">
        <f>'Store 40'!B20</f>
        <v>0</v>
      </c>
      <c r="AP1" s="152">
        <f>'Store 41'!B20</f>
        <v>0</v>
      </c>
      <c r="AQ1" s="152">
        <f>'Store 42'!B20</f>
        <v>0</v>
      </c>
      <c r="AR1" s="152">
        <f>'Store 43'!B20</f>
        <v>0</v>
      </c>
      <c r="AS1" s="152">
        <f>'Store 44'!B20</f>
        <v>0</v>
      </c>
      <c r="AT1" s="152">
        <f>'Store 45'!B20</f>
        <v>0</v>
      </c>
      <c r="AU1" s="152">
        <f>'Store 46'!B20</f>
        <v>0</v>
      </c>
      <c r="AV1" s="152">
        <f>'Store 47'!B20</f>
        <v>0</v>
      </c>
      <c r="AW1" s="152">
        <f>'Store 48'!B20</f>
        <v>0</v>
      </c>
      <c r="AX1" s="152">
        <f>'Store 49'!B20</f>
        <v>0</v>
      </c>
      <c r="AY1" s="152">
        <f>'Store 50'!B20</f>
        <v>0</v>
      </c>
      <c r="AZ1" s="152">
        <f>'Store 51'!B20</f>
        <v>0</v>
      </c>
      <c r="BA1" s="154"/>
    </row>
    <row r="2" spans="1:75" ht="15.75" customHeight="1" x14ac:dyDescent="0.2">
      <c r="B2" s="150" t="s">
        <v>76</v>
      </c>
      <c r="C2" s="150">
        <f>'Store 1'!L20</f>
        <v>0</v>
      </c>
      <c r="D2" s="150">
        <f>'Store 2'!L20</f>
        <v>0</v>
      </c>
      <c r="E2" s="150">
        <f>'Store 3'!L20</f>
        <v>0</v>
      </c>
      <c r="F2" s="150">
        <f>'Store 4'!L20</f>
        <v>0</v>
      </c>
      <c r="G2" s="150">
        <v>925</v>
      </c>
      <c r="H2" s="150">
        <f>'Store 6'!L20</f>
        <v>0</v>
      </c>
      <c r="I2" s="150">
        <f>'Store 7'!L20</f>
        <v>0</v>
      </c>
      <c r="J2" s="150">
        <f>'Store 8'!L20</f>
        <v>0</v>
      </c>
      <c r="K2" s="150">
        <f>'Store 9'!L20</f>
        <v>0</v>
      </c>
      <c r="L2" s="150">
        <f>'Store 10'!L20</f>
        <v>0</v>
      </c>
      <c r="M2" s="150">
        <f>'Store 11'!L20</f>
        <v>0</v>
      </c>
      <c r="N2" s="150">
        <f>'Store 12'!L20</f>
        <v>0</v>
      </c>
      <c r="O2" s="150">
        <f>'Store 13'!L20</f>
        <v>0</v>
      </c>
      <c r="P2" s="150">
        <f>'Store 14'!L20</f>
        <v>0</v>
      </c>
      <c r="Q2" s="150">
        <f>'Store 15'!L20</f>
        <v>0</v>
      </c>
      <c r="R2" s="150">
        <f>'Store 16'!L20</f>
        <v>0</v>
      </c>
      <c r="S2" s="150">
        <f>'Store 17'!L20</f>
        <v>0</v>
      </c>
      <c r="T2" s="150">
        <f>'Store 18'!L20</f>
        <v>0</v>
      </c>
      <c r="U2" s="150">
        <f>'Store 19'!L20</f>
        <v>0</v>
      </c>
      <c r="V2" s="150">
        <f>'Store 20'!L20</f>
        <v>0</v>
      </c>
      <c r="W2" s="150">
        <f>'Store 21'!L20</f>
        <v>0</v>
      </c>
      <c r="X2" s="150">
        <f>'Store 22'!L20</f>
        <v>0</v>
      </c>
      <c r="Y2" s="150">
        <f>'Store 23'!L20</f>
        <v>0</v>
      </c>
      <c r="Z2" s="150">
        <f>'Store 24'!L20</f>
        <v>0</v>
      </c>
      <c r="AA2" s="150">
        <f>'Store 25'!L20</f>
        <v>0</v>
      </c>
      <c r="AB2" s="150">
        <f>'Store 26'!L20</f>
        <v>0</v>
      </c>
      <c r="AC2" s="150">
        <f>'Store 27'!L20</f>
        <v>0</v>
      </c>
      <c r="AD2" s="150">
        <f>'Store 29'!L20</f>
        <v>0</v>
      </c>
      <c r="AE2" s="150">
        <f>'Store 30'!L20</f>
        <v>0</v>
      </c>
      <c r="AF2" s="150">
        <f>'Store 31'!L20</f>
        <v>0</v>
      </c>
      <c r="AG2" s="150">
        <f>'Store 32'!L20</f>
        <v>0</v>
      </c>
      <c r="AH2" s="150">
        <f>'Store 33'!L20</f>
        <v>0</v>
      </c>
      <c r="AI2" s="150">
        <f>'Store 34'!L20</f>
        <v>0</v>
      </c>
      <c r="AJ2" s="150">
        <f>'Store 35'!L20</f>
        <v>0</v>
      </c>
      <c r="AK2" s="150">
        <f>'Store 36'!L20</f>
        <v>0</v>
      </c>
      <c r="AL2" s="150">
        <f>'Store 37'!L20</f>
        <v>0</v>
      </c>
      <c r="AM2" s="150">
        <f>'Store 38'!L20</f>
        <v>0</v>
      </c>
      <c r="AN2" s="150">
        <f>'Store 39'!L20</f>
        <v>0</v>
      </c>
      <c r="AO2" s="150">
        <f>'Store 40'!L20</f>
        <v>0</v>
      </c>
      <c r="AP2" s="150">
        <f>'Store 41'!L20</f>
        <v>0</v>
      </c>
      <c r="AQ2" s="150">
        <f>'Store 42'!L20</f>
        <v>0</v>
      </c>
      <c r="AR2" s="150">
        <f>'Store 43'!L20</f>
        <v>0</v>
      </c>
      <c r="AS2" s="150">
        <f>'Store 44'!L20</f>
        <v>0</v>
      </c>
      <c r="AT2" s="150">
        <f>'Store 45'!L20</f>
        <v>0</v>
      </c>
      <c r="AU2" s="150">
        <f>'Store 46'!L20</f>
        <v>0</v>
      </c>
      <c r="AV2" s="150">
        <f>'Store 47'!L20</f>
        <v>0</v>
      </c>
      <c r="AW2" s="150">
        <f>'Store 48'!L20</f>
        <v>0</v>
      </c>
      <c r="AX2" s="150">
        <f>'Store 49'!L20</f>
        <v>0</v>
      </c>
      <c r="AY2" s="150">
        <f>'Store 50'!L20</f>
        <v>0</v>
      </c>
      <c r="AZ2" s="150">
        <f>'Store 51'!L20</f>
        <v>0</v>
      </c>
      <c r="BA2" s="150"/>
      <c r="BB2" s="179"/>
      <c r="BC2" s="179"/>
      <c r="BD2" s="179"/>
      <c r="BE2" s="179"/>
      <c r="BF2" s="179"/>
      <c r="BG2" s="179"/>
      <c r="BH2" s="179"/>
      <c r="BI2" s="179"/>
      <c r="BJ2" s="179"/>
      <c r="BK2" s="179"/>
      <c r="BL2" s="179"/>
      <c r="BM2" s="179"/>
      <c r="BN2" s="179"/>
      <c r="BO2" s="179"/>
      <c r="BP2" s="150"/>
      <c r="BQ2" s="150"/>
      <c r="BR2" s="150"/>
      <c r="BS2" s="150"/>
      <c r="BT2" s="150"/>
      <c r="BU2" s="150"/>
      <c r="BV2" s="150"/>
      <c r="BW2" s="150"/>
    </row>
    <row r="3" spans="1:75" ht="15.75" customHeight="1" x14ac:dyDescent="0.2">
      <c r="B3" s="152" t="s">
        <v>75</v>
      </c>
      <c r="C3" s="152"/>
      <c r="D3" s="152"/>
      <c r="E3" s="152"/>
      <c r="F3" s="152"/>
      <c r="G3" s="152"/>
      <c r="H3" s="152"/>
      <c r="I3" s="152"/>
      <c r="J3" s="152"/>
      <c r="K3" s="152"/>
      <c r="L3" s="152"/>
      <c r="M3" s="152"/>
      <c r="N3" s="152"/>
      <c r="O3" s="152"/>
      <c r="P3" s="152"/>
      <c r="Q3" s="152"/>
      <c r="R3" s="152"/>
      <c r="S3" s="152"/>
      <c r="T3" s="152"/>
      <c r="U3" s="152"/>
      <c r="V3" s="152"/>
      <c r="W3" s="152"/>
      <c r="X3" s="152"/>
      <c r="Y3" s="152"/>
      <c r="Z3" s="152"/>
      <c r="AA3" s="152"/>
      <c r="AB3" s="152"/>
      <c r="AC3" s="152"/>
      <c r="AD3" s="152"/>
      <c r="AE3" s="152"/>
      <c r="AF3" s="152"/>
      <c r="AG3" s="152"/>
      <c r="AH3" s="152"/>
      <c r="AI3" s="152"/>
      <c r="AJ3" s="152"/>
      <c r="AK3" s="152"/>
      <c r="AL3" s="152"/>
      <c r="AM3" s="152"/>
      <c r="AN3" s="152"/>
      <c r="AO3" s="152"/>
      <c r="AP3" s="152"/>
      <c r="AQ3" s="152"/>
      <c r="AR3" s="152"/>
      <c r="AS3" s="152"/>
      <c r="AT3" s="152"/>
      <c r="AU3" s="152"/>
      <c r="AV3" s="152"/>
      <c r="AW3" s="152"/>
      <c r="AX3" s="152"/>
      <c r="AY3" s="152"/>
      <c r="AZ3" s="152"/>
      <c r="BA3" s="150"/>
    </row>
    <row r="4" spans="1:75" ht="15.75" customHeight="1" x14ac:dyDescent="0.2">
      <c r="B4" s="152" t="s">
        <v>74</v>
      </c>
      <c r="C4" s="150" t="e">
        <f t="shared" ref="C4:M4" si="0">C2/C3</f>
        <v>#DIV/0!</v>
      </c>
      <c r="D4" s="150" t="e">
        <f t="shared" si="0"/>
        <v>#DIV/0!</v>
      </c>
      <c r="E4" s="150" t="e">
        <f t="shared" si="0"/>
        <v>#DIV/0!</v>
      </c>
      <c r="F4" s="150" t="e">
        <f t="shared" si="0"/>
        <v>#DIV/0!</v>
      </c>
      <c r="G4" s="150" t="e">
        <f t="shared" si="0"/>
        <v>#DIV/0!</v>
      </c>
      <c r="H4" s="150" t="e">
        <f t="shared" si="0"/>
        <v>#DIV/0!</v>
      </c>
      <c r="I4" s="150" t="e">
        <f t="shared" si="0"/>
        <v>#DIV/0!</v>
      </c>
      <c r="J4" s="150" t="e">
        <f>J2/J3</f>
        <v>#DIV/0!</v>
      </c>
      <c r="K4" s="150" t="e">
        <f>K2/K3</f>
        <v>#DIV/0!</v>
      </c>
      <c r="L4" s="150" t="e">
        <f>L2/L3</f>
        <v>#DIV/0!</v>
      </c>
      <c r="M4" s="150" t="e">
        <f t="shared" si="0"/>
        <v>#DIV/0!</v>
      </c>
      <c r="N4" s="150" t="e">
        <f>N2/N3</f>
        <v>#DIV/0!</v>
      </c>
      <c r="O4" s="150" t="e">
        <f t="shared" ref="O4:AZ4" si="1">O2/O3</f>
        <v>#DIV/0!</v>
      </c>
      <c r="P4" s="150" t="e">
        <f t="shared" si="1"/>
        <v>#DIV/0!</v>
      </c>
      <c r="Q4" s="150" t="e">
        <f t="shared" si="1"/>
        <v>#DIV/0!</v>
      </c>
      <c r="R4" s="150" t="e">
        <f t="shared" si="1"/>
        <v>#DIV/0!</v>
      </c>
      <c r="S4" s="150" t="e">
        <f t="shared" si="1"/>
        <v>#DIV/0!</v>
      </c>
      <c r="T4" s="150" t="e">
        <f>T2/T3</f>
        <v>#DIV/0!</v>
      </c>
      <c r="U4" s="150" t="e">
        <f t="shared" si="1"/>
        <v>#DIV/0!</v>
      </c>
      <c r="V4" s="150" t="e">
        <f t="shared" si="1"/>
        <v>#DIV/0!</v>
      </c>
      <c r="W4" s="150" t="e">
        <f t="shared" si="1"/>
        <v>#DIV/0!</v>
      </c>
      <c r="X4" s="150" t="e">
        <f t="shared" si="1"/>
        <v>#DIV/0!</v>
      </c>
      <c r="Y4" s="150" t="e">
        <f t="shared" si="1"/>
        <v>#DIV/0!</v>
      </c>
      <c r="Z4" s="150" t="e">
        <f t="shared" si="1"/>
        <v>#DIV/0!</v>
      </c>
      <c r="AA4" s="150" t="e">
        <f t="shared" si="1"/>
        <v>#DIV/0!</v>
      </c>
      <c r="AB4" s="150" t="e">
        <f t="shared" si="1"/>
        <v>#DIV/0!</v>
      </c>
      <c r="AC4" s="150" t="e">
        <f t="shared" si="1"/>
        <v>#DIV/0!</v>
      </c>
      <c r="AD4" s="150" t="e">
        <f t="shared" si="1"/>
        <v>#DIV/0!</v>
      </c>
      <c r="AE4" s="150" t="e">
        <f t="shared" si="1"/>
        <v>#DIV/0!</v>
      </c>
      <c r="AF4" s="150" t="e">
        <f t="shared" si="1"/>
        <v>#DIV/0!</v>
      </c>
      <c r="AG4" s="150" t="e">
        <f t="shared" si="1"/>
        <v>#DIV/0!</v>
      </c>
      <c r="AH4" s="150" t="e">
        <f t="shared" si="1"/>
        <v>#DIV/0!</v>
      </c>
      <c r="AI4" s="150" t="e">
        <f t="shared" si="1"/>
        <v>#DIV/0!</v>
      </c>
      <c r="AJ4" s="150" t="e">
        <f t="shared" si="1"/>
        <v>#DIV/0!</v>
      </c>
      <c r="AK4" s="150" t="e">
        <f t="shared" ref="AK4:AX4" si="2">AK2/AK3</f>
        <v>#DIV/0!</v>
      </c>
      <c r="AL4" s="150" t="e">
        <f t="shared" si="2"/>
        <v>#DIV/0!</v>
      </c>
      <c r="AM4" s="150" t="e">
        <f t="shared" si="2"/>
        <v>#DIV/0!</v>
      </c>
      <c r="AN4" s="150" t="e">
        <f t="shared" si="2"/>
        <v>#DIV/0!</v>
      </c>
      <c r="AO4" s="150" t="e">
        <f t="shared" ref="AO4:AT4" si="3">AO2/AO3</f>
        <v>#DIV/0!</v>
      </c>
      <c r="AP4" s="150" t="e">
        <f t="shared" si="3"/>
        <v>#DIV/0!</v>
      </c>
      <c r="AQ4" s="150" t="e">
        <f t="shared" si="3"/>
        <v>#DIV/0!</v>
      </c>
      <c r="AR4" s="150" t="e">
        <f t="shared" si="3"/>
        <v>#DIV/0!</v>
      </c>
      <c r="AS4" s="150" t="e">
        <f t="shared" si="3"/>
        <v>#DIV/0!</v>
      </c>
      <c r="AT4" s="150" t="e">
        <f t="shared" si="3"/>
        <v>#DIV/0!</v>
      </c>
      <c r="AU4" s="150" t="e">
        <f t="shared" si="2"/>
        <v>#DIV/0!</v>
      </c>
      <c r="AV4" s="150" t="e">
        <f t="shared" si="2"/>
        <v>#DIV/0!</v>
      </c>
      <c r="AW4" s="150" t="e">
        <f t="shared" si="2"/>
        <v>#DIV/0!</v>
      </c>
      <c r="AX4" s="150" t="e">
        <f t="shared" si="2"/>
        <v>#DIV/0!</v>
      </c>
      <c r="AY4" s="150" t="e">
        <f t="shared" si="1"/>
        <v>#DIV/0!</v>
      </c>
      <c r="AZ4" s="150" t="e">
        <f t="shared" si="1"/>
        <v>#DIV/0!</v>
      </c>
      <c r="BP4" s="150"/>
    </row>
    <row r="5" spans="1:75" ht="15.75" customHeight="1" thickBot="1" x14ac:dyDescent="0.25">
      <c r="BA5" s="150"/>
      <c r="BP5" s="153"/>
    </row>
    <row r="6" spans="1:75" ht="38.25" x14ac:dyDescent="0.2">
      <c r="A6" s="174" t="s">
        <v>103</v>
      </c>
      <c r="B6" s="174" t="s">
        <v>96</v>
      </c>
      <c r="C6" s="175" t="s">
        <v>121</v>
      </c>
      <c r="D6" s="175" t="s">
        <v>128</v>
      </c>
      <c r="E6" s="175" t="s">
        <v>122</v>
      </c>
      <c r="F6" s="175" t="s">
        <v>123</v>
      </c>
      <c r="G6" s="175" t="s">
        <v>128</v>
      </c>
      <c r="H6" s="175" t="s">
        <v>124</v>
      </c>
      <c r="I6" s="175" t="s">
        <v>125</v>
      </c>
      <c r="J6" s="175" t="s">
        <v>126</v>
      </c>
      <c r="K6" s="175" t="s">
        <v>127</v>
      </c>
      <c r="L6" s="175" t="s">
        <v>125</v>
      </c>
      <c r="M6" s="175" t="s">
        <v>127</v>
      </c>
      <c r="N6" s="175"/>
      <c r="O6" s="175"/>
      <c r="P6" s="175"/>
      <c r="Q6" s="175"/>
      <c r="R6" s="175"/>
      <c r="S6" s="175"/>
      <c r="T6" s="175"/>
      <c r="U6" s="175"/>
      <c r="V6" s="175"/>
      <c r="W6" s="175"/>
      <c r="X6" s="175"/>
      <c r="Y6" s="175"/>
      <c r="Z6" s="175"/>
      <c r="AA6" s="175"/>
      <c r="AB6" s="175"/>
      <c r="AC6" s="175"/>
      <c r="AD6" s="175"/>
      <c r="AE6" s="175"/>
      <c r="AF6" s="175"/>
      <c r="AG6" s="175"/>
      <c r="AH6" s="175"/>
      <c r="AI6" s="175"/>
      <c r="AJ6" s="175"/>
      <c r="AK6" s="175"/>
      <c r="AL6" s="175"/>
      <c r="AM6" s="175"/>
      <c r="AN6" s="175"/>
      <c r="AO6" s="175"/>
      <c r="AP6" s="175"/>
      <c r="AQ6" s="175"/>
      <c r="AR6" s="175"/>
      <c r="AS6" s="175"/>
      <c r="AT6" s="175"/>
      <c r="AU6" s="175"/>
      <c r="AV6" s="175"/>
      <c r="AW6" s="175"/>
      <c r="AX6" s="175"/>
      <c r="AY6" s="175"/>
      <c r="AZ6" s="192"/>
      <c r="BA6" s="189" t="s">
        <v>77</v>
      </c>
      <c r="BB6" s="194" t="s">
        <v>105</v>
      </c>
      <c r="BC6" s="194" t="s">
        <v>71</v>
      </c>
      <c r="BD6" s="194" t="s">
        <v>45</v>
      </c>
      <c r="BE6" s="195" t="s">
        <v>106</v>
      </c>
      <c r="BF6" s="197" t="s">
        <v>109</v>
      </c>
      <c r="BG6" s="195" t="s">
        <v>10</v>
      </c>
      <c r="BH6" s="197" t="s">
        <v>154</v>
      </c>
      <c r="BI6" s="189" t="s">
        <v>110</v>
      </c>
      <c r="BJ6" s="190" t="s">
        <v>111</v>
      </c>
      <c r="BK6" s="191" t="s">
        <v>112</v>
      </c>
      <c r="BL6" s="189" t="s">
        <v>113</v>
      </c>
      <c r="BM6" s="190" t="s">
        <v>114</v>
      </c>
      <c r="BN6" s="190" t="s">
        <v>115</v>
      </c>
      <c r="BO6" s="191" t="s">
        <v>116</v>
      </c>
      <c r="BP6" s="189" t="s">
        <v>104</v>
      </c>
      <c r="BQ6" s="194" t="s">
        <v>107</v>
      </c>
      <c r="BR6" s="196" t="s">
        <v>109</v>
      </c>
      <c r="BS6" s="195" t="s">
        <v>108</v>
      </c>
    </row>
    <row r="7" spans="1:75" ht="12.75" x14ac:dyDescent="0.2">
      <c r="A7" s="171"/>
      <c r="B7" s="222"/>
      <c r="C7" s="171"/>
      <c r="D7" s="171"/>
      <c r="E7" s="171"/>
      <c r="F7" s="171"/>
      <c r="G7" s="171"/>
      <c r="H7" s="171"/>
      <c r="I7" s="171"/>
      <c r="J7" s="171"/>
      <c r="K7" s="171"/>
      <c r="L7" s="223"/>
      <c r="M7" s="171"/>
      <c r="N7" s="171"/>
      <c r="O7" s="171"/>
      <c r="P7" s="171"/>
      <c r="Q7" s="171"/>
      <c r="R7" s="223"/>
      <c r="S7" s="171"/>
      <c r="T7" s="171"/>
      <c r="U7" s="171"/>
      <c r="V7" s="171"/>
      <c r="W7" s="171"/>
      <c r="X7" s="223"/>
      <c r="Y7" s="223"/>
      <c r="Z7" s="171"/>
      <c r="AA7" s="171"/>
      <c r="AB7" s="223"/>
      <c r="AC7" s="171"/>
      <c r="AD7" s="171"/>
      <c r="AE7" s="171"/>
      <c r="AF7" s="171"/>
      <c r="AG7" s="171"/>
      <c r="AH7" s="171"/>
      <c r="AI7" s="171"/>
      <c r="AJ7" s="171"/>
      <c r="AK7" s="171"/>
      <c r="AL7" s="171"/>
      <c r="AM7" s="171"/>
      <c r="AN7" s="223"/>
      <c r="AO7" s="223"/>
      <c r="AP7" s="223"/>
      <c r="AQ7" s="223"/>
      <c r="AR7" s="223"/>
      <c r="AS7" s="223"/>
      <c r="AT7" s="223"/>
      <c r="AU7" s="171"/>
      <c r="AV7" s="223"/>
      <c r="AW7" s="171"/>
      <c r="AX7" s="171"/>
      <c r="AY7" s="171"/>
      <c r="AZ7" s="224"/>
      <c r="BA7" s="214"/>
      <c r="BB7" s="172"/>
      <c r="BC7" s="172"/>
      <c r="BD7" s="172"/>
      <c r="BE7" s="217"/>
      <c r="BF7" s="225"/>
      <c r="BG7" s="217"/>
      <c r="BH7" s="225"/>
      <c r="BI7" s="214"/>
      <c r="BJ7" s="172"/>
      <c r="BK7" s="217"/>
      <c r="BL7" s="214"/>
      <c r="BM7" s="276"/>
      <c r="BN7" s="172"/>
      <c r="BO7" s="217"/>
      <c r="BP7" s="226"/>
      <c r="BQ7" s="171"/>
      <c r="BR7" s="227"/>
      <c r="BS7" s="228"/>
    </row>
    <row r="8" spans="1:75" ht="12.75" x14ac:dyDescent="0.2">
      <c r="A8" s="210"/>
      <c r="B8" s="211"/>
      <c r="C8" s="210"/>
      <c r="D8" s="210"/>
      <c r="E8" s="210"/>
      <c r="F8" s="210"/>
      <c r="G8" s="210"/>
      <c r="H8" s="210"/>
      <c r="I8" s="210"/>
      <c r="J8" s="210"/>
      <c r="K8" s="210"/>
      <c r="L8" s="210"/>
      <c r="M8" s="210"/>
      <c r="N8" s="210"/>
      <c r="O8" s="210"/>
      <c r="P8" s="210"/>
      <c r="Q8" s="210"/>
      <c r="R8" s="210"/>
      <c r="S8" s="210"/>
      <c r="T8" s="210"/>
      <c r="U8" s="210"/>
      <c r="V8" s="210"/>
      <c r="W8" s="210"/>
      <c r="X8" s="210"/>
      <c r="Y8" s="210"/>
      <c r="Z8" s="212"/>
      <c r="AA8" s="210"/>
      <c r="AB8" s="210"/>
      <c r="AC8" s="210"/>
      <c r="AD8" s="210"/>
      <c r="AE8" s="210"/>
      <c r="AF8" s="210"/>
      <c r="AG8" s="210"/>
      <c r="AH8" s="210"/>
      <c r="AI8" s="210"/>
      <c r="AJ8" s="210"/>
      <c r="AK8" s="210"/>
      <c r="AL8" s="210"/>
      <c r="AM8" s="210"/>
      <c r="AN8" s="210"/>
      <c r="AO8" s="210"/>
      <c r="AP8" s="210"/>
      <c r="AQ8" s="210"/>
      <c r="AR8" s="210"/>
      <c r="AS8" s="210"/>
      <c r="AT8" s="210"/>
      <c r="AU8" s="210"/>
      <c r="AV8" s="210"/>
      <c r="AW8" s="210"/>
      <c r="AX8" s="210"/>
      <c r="AY8" s="210"/>
      <c r="AZ8" s="213"/>
      <c r="BA8" s="214"/>
      <c r="BB8" s="193"/>
      <c r="BC8" s="193"/>
      <c r="BD8" s="172"/>
      <c r="BE8" s="215"/>
      <c r="BF8" s="216"/>
      <c r="BG8" s="217"/>
      <c r="BH8" s="216"/>
      <c r="BI8" s="218"/>
      <c r="BJ8" s="193"/>
      <c r="BK8" s="215"/>
      <c r="BL8" s="218"/>
      <c r="BM8" s="193"/>
      <c r="BN8" s="193"/>
      <c r="BO8" s="215"/>
      <c r="BP8" s="219"/>
      <c r="BQ8" s="210"/>
      <c r="BR8" s="220"/>
      <c r="BS8" s="221"/>
    </row>
    <row r="9" spans="1:75" ht="12.75" x14ac:dyDescent="0.2">
      <c r="A9" s="171"/>
      <c r="B9" s="222"/>
      <c r="C9" s="171"/>
      <c r="D9" s="223"/>
      <c r="E9" s="171"/>
      <c r="F9" s="171"/>
      <c r="G9" s="171"/>
      <c r="H9" s="171"/>
      <c r="I9" s="171"/>
      <c r="J9" s="171"/>
      <c r="K9" s="171"/>
      <c r="L9" s="171"/>
      <c r="M9" s="171"/>
      <c r="N9" s="171"/>
      <c r="O9" s="171"/>
      <c r="P9" s="171"/>
      <c r="Q9" s="171"/>
      <c r="R9" s="171"/>
      <c r="S9" s="171"/>
      <c r="T9" s="171"/>
      <c r="U9" s="171"/>
      <c r="V9" s="171"/>
      <c r="W9" s="171"/>
      <c r="X9" s="171"/>
      <c r="Y9" s="171"/>
      <c r="Z9" s="171"/>
      <c r="AA9" s="171"/>
      <c r="AB9" s="171"/>
      <c r="AC9" s="171"/>
      <c r="AD9" s="171"/>
      <c r="AE9" s="171"/>
      <c r="AF9" s="171"/>
      <c r="AG9" s="171"/>
      <c r="AH9" s="223"/>
      <c r="AI9" s="171"/>
      <c r="AJ9" s="171"/>
      <c r="AK9" s="171"/>
      <c r="AL9" s="171"/>
      <c r="AM9" s="171"/>
      <c r="AN9" s="171"/>
      <c r="AO9" s="171"/>
      <c r="AP9" s="171"/>
      <c r="AQ9" s="171"/>
      <c r="AR9" s="171"/>
      <c r="AS9" s="171"/>
      <c r="AT9" s="171"/>
      <c r="AU9" s="171"/>
      <c r="AV9" s="171"/>
      <c r="AW9" s="171"/>
      <c r="AX9" s="171"/>
      <c r="AY9" s="171"/>
      <c r="AZ9" s="224"/>
      <c r="BA9" s="214"/>
      <c r="BB9" s="172"/>
      <c r="BC9" s="172"/>
      <c r="BD9" s="172"/>
      <c r="BE9" s="217"/>
      <c r="BF9" s="225"/>
      <c r="BG9" s="217"/>
      <c r="BH9" s="225"/>
      <c r="BI9" s="214"/>
      <c r="BJ9" s="172"/>
      <c r="BK9" s="217"/>
      <c r="BL9" s="214"/>
      <c r="BM9" s="172"/>
      <c r="BN9" s="172"/>
      <c r="BO9" s="217"/>
      <c r="BP9" s="226"/>
      <c r="BQ9" s="171"/>
      <c r="BR9" s="227"/>
      <c r="BS9" s="228"/>
    </row>
    <row r="10" spans="1:75" ht="12.75" x14ac:dyDescent="0.2">
      <c r="A10" s="171"/>
      <c r="B10" s="222"/>
      <c r="C10" s="171"/>
      <c r="D10" s="171"/>
      <c r="E10" s="171"/>
      <c r="F10" s="171"/>
      <c r="G10" s="171"/>
      <c r="H10" s="171"/>
      <c r="I10" s="171"/>
      <c r="J10" s="171"/>
      <c r="K10" s="171"/>
      <c r="L10" s="171"/>
      <c r="M10" s="171"/>
      <c r="N10" s="171"/>
      <c r="O10" s="171"/>
      <c r="P10" s="171"/>
      <c r="Q10" s="171"/>
      <c r="R10" s="171"/>
      <c r="S10" s="171"/>
      <c r="T10" s="171"/>
      <c r="U10" s="171"/>
      <c r="V10" s="171"/>
      <c r="W10" s="171"/>
      <c r="X10" s="171"/>
      <c r="Y10" s="171"/>
      <c r="Z10" s="171"/>
      <c r="AA10" s="171"/>
      <c r="AB10" s="171"/>
      <c r="AC10" s="223"/>
      <c r="AD10" s="171"/>
      <c r="AE10" s="171"/>
      <c r="AF10" s="171"/>
      <c r="AG10" s="171"/>
      <c r="AH10" s="171"/>
      <c r="AI10" s="171"/>
      <c r="AJ10" s="171"/>
      <c r="AK10" s="171"/>
      <c r="AL10" s="171"/>
      <c r="AM10" s="171"/>
      <c r="AN10" s="171"/>
      <c r="AO10" s="171"/>
      <c r="AP10" s="171"/>
      <c r="AQ10" s="171"/>
      <c r="AR10" s="171"/>
      <c r="AS10" s="171"/>
      <c r="AT10" s="171"/>
      <c r="AU10" s="171"/>
      <c r="AV10" s="171"/>
      <c r="AW10" s="171"/>
      <c r="AX10" s="171"/>
      <c r="AY10" s="171"/>
      <c r="AZ10" s="224"/>
      <c r="BA10" s="214"/>
      <c r="BB10" s="172"/>
      <c r="BC10" s="172"/>
      <c r="BD10" s="172"/>
      <c r="BE10" s="217"/>
      <c r="BF10" s="225"/>
      <c r="BG10" s="217"/>
      <c r="BH10" s="225"/>
      <c r="BI10" s="214"/>
      <c r="BJ10" s="172"/>
      <c r="BK10" s="217"/>
      <c r="BL10" s="214"/>
      <c r="BM10" s="172"/>
      <c r="BN10" s="172"/>
      <c r="BO10" s="217"/>
      <c r="BP10" s="226"/>
      <c r="BQ10" s="171"/>
      <c r="BR10" s="227"/>
      <c r="BS10" s="228"/>
    </row>
    <row r="11" spans="1:75" ht="12.75" x14ac:dyDescent="0.2">
      <c r="A11" s="171"/>
      <c r="B11" s="222"/>
      <c r="C11" s="223"/>
      <c r="D11" s="171"/>
      <c r="E11" s="171"/>
      <c r="F11" s="171"/>
      <c r="G11" s="171"/>
      <c r="H11" s="171"/>
      <c r="I11" s="171"/>
      <c r="J11" s="171"/>
      <c r="K11" s="171"/>
      <c r="L11" s="171"/>
      <c r="M11" s="223"/>
      <c r="N11" s="223"/>
      <c r="O11" s="171"/>
      <c r="P11" s="223"/>
      <c r="Q11" s="171"/>
      <c r="R11" s="171"/>
      <c r="S11" s="171"/>
      <c r="T11" s="171"/>
      <c r="U11" s="171"/>
      <c r="V11" s="171"/>
      <c r="W11" s="223"/>
      <c r="X11" s="171"/>
      <c r="Y11" s="171"/>
      <c r="Z11" s="171"/>
      <c r="AA11" s="171"/>
      <c r="AB11" s="171"/>
      <c r="AC11" s="171"/>
      <c r="AD11" s="171"/>
      <c r="AE11" s="171"/>
      <c r="AF11" s="171"/>
      <c r="AG11" s="171"/>
      <c r="AH11" s="171"/>
      <c r="AI11" s="171"/>
      <c r="AJ11" s="171"/>
      <c r="AK11" s="171"/>
      <c r="AL11" s="171"/>
      <c r="AM11" s="171"/>
      <c r="AN11" s="171"/>
      <c r="AO11" s="171"/>
      <c r="AP11" s="171"/>
      <c r="AQ11" s="171"/>
      <c r="AR11" s="171"/>
      <c r="AS11" s="171"/>
      <c r="AT11" s="171"/>
      <c r="AU11" s="171"/>
      <c r="AV11" s="171"/>
      <c r="AW11" s="171"/>
      <c r="AX11" s="171"/>
      <c r="AY11" s="171"/>
      <c r="AZ11" s="224"/>
      <c r="BA11" s="214"/>
      <c r="BB11" s="172"/>
      <c r="BC11" s="172"/>
      <c r="BD11" s="172"/>
      <c r="BE11" s="217"/>
      <c r="BF11" s="225"/>
      <c r="BG11" s="217"/>
      <c r="BH11" s="225"/>
      <c r="BI11" s="214"/>
      <c r="BJ11" s="172"/>
      <c r="BK11" s="217"/>
      <c r="BL11" s="214"/>
      <c r="BM11" s="172"/>
      <c r="BN11" s="172"/>
      <c r="BO11" s="217"/>
      <c r="BP11" s="226"/>
      <c r="BQ11" s="171"/>
      <c r="BR11" s="227"/>
      <c r="BS11" s="228"/>
    </row>
    <row r="12" spans="1:75" ht="12.75" x14ac:dyDescent="0.2">
      <c r="A12" s="171"/>
      <c r="B12" s="222"/>
      <c r="C12" s="223"/>
      <c r="D12" s="171"/>
      <c r="E12" s="171"/>
      <c r="F12" s="171"/>
      <c r="G12" s="223"/>
      <c r="H12" s="171"/>
      <c r="I12" s="171"/>
      <c r="J12" s="171"/>
      <c r="K12" s="223"/>
      <c r="L12" s="171"/>
      <c r="M12" s="223"/>
      <c r="N12" s="223"/>
      <c r="O12" s="171"/>
      <c r="P12" s="223"/>
      <c r="Q12" s="171"/>
      <c r="R12" s="171"/>
      <c r="S12" s="171"/>
      <c r="T12" s="223"/>
      <c r="U12" s="171"/>
      <c r="V12" s="223"/>
      <c r="W12" s="223"/>
      <c r="X12" s="171"/>
      <c r="Y12" s="171"/>
      <c r="Z12" s="171"/>
      <c r="AA12" s="223"/>
      <c r="AB12" s="171"/>
      <c r="AC12" s="171"/>
      <c r="AD12" s="171"/>
      <c r="AE12" s="171"/>
      <c r="AF12" s="171"/>
      <c r="AG12" s="171"/>
      <c r="AH12" s="171"/>
      <c r="AI12" s="171"/>
      <c r="AJ12" s="223"/>
      <c r="AK12" s="171"/>
      <c r="AL12" s="171"/>
      <c r="AM12" s="171"/>
      <c r="AN12" s="171"/>
      <c r="AO12" s="171"/>
      <c r="AP12" s="171"/>
      <c r="AQ12" s="171"/>
      <c r="AR12" s="171"/>
      <c r="AS12" s="171"/>
      <c r="AT12" s="171"/>
      <c r="AU12" s="171"/>
      <c r="AV12" s="171"/>
      <c r="AW12" s="171"/>
      <c r="AX12" s="171"/>
      <c r="AY12" s="171"/>
      <c r="AZ12" s="224"/>
      <c r="BA12" s="214"/>
      <c r="BB12" s="172"/>
      <c r="BC12" s="172"/>
      <c r="BD12" s="172"/>
      <c r="BE12" s="217"/>
      <c r="BF12" s="225"/>
      <c r="BG12" s="217"/>
      <c r="BH12" s="225"/>
      <c r="BI12" s="214"/>
      <c r="BJ12" s="172"/>
      <c r="BK12" s="217"/>
      <c r="BL12" s="214"/>
      <c r="BM12" s="172"/>
      <c r="BN12" s="172"/>
      <c r="BO12" s="217"/>
      <c r="BP12" s="226"/>
      <c r="BQ12" s="171"/>
      <c r="BR12" s="229"/>
      <c r="BS12" s="230"/>
    </row>
    <row r="13" spans="1:75" ht="12.75" x14ac:dyDescent="0.2">
      <c r="A13" s="171"/>
      <c r="B13" s="222"/>
      <c r="C13" s="171"/>
      <c r="D13" s="171"/>
      <c r="E13" s="171"/>
      <c r="F13" s="171"/>
      <c r="G13" s="223"/>
      <c r="H13" s="171"/>
      <c r="I13" s="223"/>
      <c r="J13" s="171"/>
      <c r="K13" s="171"/>
      <c r="L13" s="171"/>
      <c r="M13" s="171"/>
      <c r="N13" s="223"/>
      <c r="O13" s="171"/>
      <c r="P13" s="171"/>
      <c r="Q13" s="171"/>
      <c r="R13" s="171"/>
      <c r="S13" s="223"/>
      <c r="T13" s="171"/>
      <c r="U13" s="171"/>
      <c r="V13" s="171"/>
      <c r="W13" s="171"/>
      <c r="X13" s="171"/>
      <c r="Y13" s="171"/>
      <c r="Z13" s="171"/>
      <c r="AA13" s="171"/>
      <c r="AB13" s="171"/>
      <c r="AC13" s="171"/>
      <c r="AD13" s="171"/>
      <c r="AE13" s="171"/>
      <c r="AF13" s="171"/>
      <c r="AG13" s="171"/>
      <c r="AH13" s="171"/>
      <c r="AI13" s="171"/>
      <c r="AJ13" s="171"/>
      <c r="AK13" s="171"/>
      <c r="AL13" s="171"/>
      <c r="AM13" s="171"/>
      <c r="AN13" s="171"/>
      <c r="AO13" s="171"/>
      <c r="AP13" s="171"/>
      <c r="AQ13" s="171"/>
      <c r="AR13" s="171"/>
      <c r="AS13" s="171"/>
      <c r="AT13" s="171"/>
      <c r="AU13" s="171"/>
      <c r="AV13" s="171"/>
      <c r="AW13" s="171"/>
      <c r="AX13" s="171"/>
      <c r="AY13" s="171"/>
      <c r="AZ13" s="224"/>
      <c r="BA13" s="214"/>
      <c r="BB13" s="172"/>
      <c r="BC13" s="172"/>
      <c r="BD13" s="172"/>
      <c r="BE13" s="217"/>
      <c r="BF13" s="225"/>
      <c r="BG13" s="217"/>
      <c r="BH13" s="225"/>
      <c r="BI13" s="214"/>
      <c r="BJ13" s="172"/>
      <c r="BK13" s="217"/>
      <c r="BL13" s="214"/>
      <c r="BM13" s="172"/>
      <c r="BN13" s="172"/>
      <c r="BO13" s="217"/>
      <c r="BP13" s="226"/>
      <c r="BQ13" s="171"/>
      <c r="BR13" s="227"/>
      <c r="BS13" s="228"/>
    </row>
    <row r="14" spans="1:75" ht="12.75" x14ac:dyDescent="0.2">
      <c r="A14" s="171"/>
      <c r="B14" s="222"/>
      <c r="C14" s="171"/>
      <c r="D14" s="171"/>
      <c r="E14" s="171"/>
      <c r="F14" s="171"/>
      <c r="G14" s="171"/>
      <c r="H14" s="223"/>
      <c r="I14" s="171"/>
      <c r="J14" s="171"/>
      <c r="K14" s="171"/>
      <c r="L14" s="171"/>
      <c r="M14" s="171"/>
      <c r="N14" s="171"/>
      <c r="O14" s="171"/>
      <c r="P14" s="171"/>
      <c r="Q14" s="171"/>
      <c r="R14" s="171"/>
      <c r="S14" s="171"/>
      <c r="T14" s="171"/>
      <c r="U14" s="171"/>
      <c r="V14" s="171"/>
      <c r="W14" s="171"/>
      <c r="X14" s="171"/>
      <c r="Y14" s="171"/>
      <c r="Z14" s="171"/>
      <c r="AA14" s="171"/>
      <c r="AB14" s="223"/>
      <c r="AC14" s="171"/>
      <c r="AD14" s="171"/>
      <c r="AE14" s="223"/>
      <c r="AF14" s="171"/>
      <c r="AG14" s="171"/>
      <c r="AH14" s="171"/>
      <c r="AI14" s="223"/>
      <c r="AJ14" s="171"/>
      <c r="AK14" s="171"/>
      <c r="AL14" s="171"/>
      <c r="AM14" s="171"/>
      <c r="AN14" s="223"/>
      <c r="AO14" s="223"/>
      <c r="AP14" s="223"/>
      <c r="AQ14" s="223"/>
      <c r="AR14" s="223"/>
      <c r="AS14" s="223"/>
      <c r="AT14" s="223"/>
      <c r="AU14" s="171"/>
      <c r="AV14" s="171"/>
      <c r="AW14" s="171"/>
      <c r="AX14" s="223"/>
      <c r="AY14" s="171"/>
      <c r="AZ14" s="224"/>
      <c r="BA14" s="214"/>
      <c r="BB14" s="172"/>
      <c r="BC14" s="172"/>
      <c r="BD14" s="172"/>
      <c r="BE14" s="217"/>
      <c r="BF14" s="225"/>
      <c r="BG14" s="217"/>
      <c r="BH14" s="225"/>
      <c r="BI14" s="214"/>
      <c r="BJ14" s="172"/>
      <c r="BK14" s="217"/>
      <c r="BL14" s="214"/>
      <c r="BM14" s="172"/>
      <c r="BN14" s="172"/>
      <c r="BO14" s="217"/>
      <c r="BP14" s="226"/>
      <c r="BQ14" s="171"/>
      <c r="BR14" s="227"/>
      <c r="BS14" s="228"/>
    </row>
    <row r="15" spans="1:75" ht="12.75" x14ac:dyDescent="0.2">
      <c r="A15" s="171"/>
      <c r="B15" s="222"/>
      <c r="C15" s="171"/>
      <c r="D15" s="171"/>
      <c r="E15" s="171"/>
      <c r="F15" s="171"/>
      <c r="G15" s="171"/>
      <c r="H15" s="171"/>
      <c r="I15" s="171"/>
      <c r="J15" s="171"/>
      <c r="K15" s="171"/>
      <c r="L15" s="171"/>
      <c r="M15" s="171"/>
      <c r="N15" s="171"/>
      <c r="O15" s="171"/>
      <c r="P15" s="171"/>
      <c r="Q15" s="171"/>
      <c r="R15" s="171"/>
      <c r="S15" s="171"/>
      <c r="T15" s="171"/>
      <c r="U15" s="171"/>
      <c r="V15" s="171"/>
      <c r="W15" s="171"/>
      <c r="X15" s="171"/>
      <c r="Y15" s="171"/>
      <c r="Z15" s="171"/>
      <c r="AA15" s="171"/>
      <c r="AB15" s="171"/>
      <c r="AC15" s="171"/>
      <c r="AD15" s="171"/>
      <c r="AE15" s="223"/>
      <c r="AF15" s="171"/>
      <c r="AG15" s="171"/>
      <c r="AH15" s="171"/>
      <c r="AI15" s="171"/>
      <c r="AJ15" s="171"/>
      <c r="AK15" s="171"/>
      <c r="AL15" s="171"/>
      <c r="AM15" s="223"/>
      <c r="AN15" s="171"/>
      <c r="AO15" s="171"/>
      <c r="AP15" s="171"/>
      <c r="AQ15" s="171"/>
      <c r="AR15" s="171"/>
      <c r="AS15" s="171"/>
      <c r="AT15" s="171"/>
      <c r="AU15" s="171"/>
      <c r="AV15" s="171"/>
      <c r="AW15" s="171"/>
      <c r="AX15" s="171"/>
      <c r="AY15" s="171"/>
      <c r="AZ15" s="171"/>
      <c r="BA15" s="172"/>
      <c r="BB15" s="172"/>
      <c r="BC15" s="172"/>
      <c r="BD15" s="172"/>
      <c r="BE15" s="172"/>
      <c r="BF15" s="172"/>
      <c r="BG15" s="217"/>
      <c r="BH15" s="225"/>
      <c r="BI15" s="172"/>
      <c r="BJ15" s="172"/>
      <c r="BK15" s="217"/>
      <c r="BL15" s="172"/>
      <c r="BM15" s="172"/>
      <c r="BN15" s="172"/>
      <c r="BO15" s="217"/>
      <c r="BP15" s="314"/>
      <c r="BQ15" s="171"/>
      <c r="BR15" s="277"/>
      <c r="BS15" s="217"/>
    </row>
    <row r="16" spans="1:75" customFormat="1" ht="15" x14ac:dyDescent="0.25">
      <c r="A16" s="240"/>
      <c r="B16" s="240"/>
      <c r="C16" s="241"/>
      <c r="D16" s="241"/>
      <c r="E16" s="241"/>
      <c r="F16" s="241"/>
      <c r="G16" s="240"/>
      <c r="H16" s="240"/>
      <c r="I16" s="242"/>
      <c r="J16" s="243"/>
      <c r="K16" s="244"/>
      <c r="L16" s="244"/>
      <c r="M16" s="244"/>
      <c r="N16" s="244"/>
      <c r="O16" s="245"/>
      <c r="P16" s="245"/>
      <c r="Q16" s="245"/>
      <c r="R16" s="245"/>
      <c r="S16" s="245"/>
      <c r="T16" s="245"/>
      <c r="U16" s="245"/>
      <c r="V16" s="245"/>
      <c r="W16" s="245"/>
      <c r="X16" s="245"/>
      <c r="Y16" s="245"/>
      <c r="Z16" s="245"/>
      <c r="AA16" s="245"/>
      <c r="AB16" s="245"/>
      <c r="AC16" s="245"/>
      <c r="AD16" s="245"/>
      <c r="AE16" s="245"/>
      <c r="AF16" s="245"/>
      <c r="AG16" s="245"/>
      <c r="AH16" s="245"/>
      <c r="AI16" s="245"/>
      <c r="AJ16" s="245"/>
      <c r="AK16" s="245"/>
      <c r="AL16" s="245"/>
      <c r="AM16" s="245"/>
      <c r="AN16" s="245"/>
      <c r="AO16" s="245"/>
      <c r="AP16" s="245"/>
      <c r="AQ16" s="245"/>
      <c r="AR16" s="245"/>
      <c r="AS16" s="245"/>
      <c r="AT16" s="245"/>
      <c r="AU16" s="245"/>
      <c r="AV16" s="245"/>
      <c r="AW16" s="245"/>
      <c r="AX16" s="245"/>
      <c r="AY16" s="245"/>
      <c r="AZ16" s="246"/>
      <c r="BA16" s="247"/>
      <c r="BB16" s="248"/>
      <c r="BC16" s="248"/>
      <c r="BD16" s="248"/>
      <c r="BE16" s="249"/>
      <c r="BF16" s="250"/>
      <c r="BG16" s="249"/>
      <c r="BH16" s="250"/>
      <c r="BI16" s="247"/>
      <c r="BJ16" s="248"/>
      <c r="BK16" s="249"/>
      <c r="BL16" s="247"/>
      <c r="BM16" s="248"/>
      <c r="BN16" s="248"/>
      <c r="BO16" s="249"/>
      <c r="BP16" s="247"/>
      <c r="BQ16" s="251"/>
      <c r="BR16" s="252"/>
      <c r="BS16" s="253"/>
    </row>
    <row r="17" spans="1:71" customFormat="1" ht="15" x14ac:dyDescent="0.25">
      <c r="A17" s="254"/>
      <c r="B17" s="254"/>
      <c r="C17" s="255"/>
      <c r="D17" s="255"/>
      <c r="E17" s="255"/>
      <c r="F17" s="256"/>
      <c r="G17" s="254"/>
      <c r="H17" s="254"/>
      <c r="I17" s="257"/>
      <c r="J17" s="258"/>
      <c r="K17" s="259"/>
      <c r="L17" s="259"/>
      <c r="M17" s="259"/>
      <c r="N17" s="259"/>
      <c r="O17" s="260"/>
      <c r="P17" s="260"/>
      <c r="Q17" s="260"/>
      <c r="R17" s="260"/>
      <c r="S17" s="260"/>
      <c r="T17" s="260"/>
      <c r="U17" s="260"/>
      <c r="V17" s="260"/>
      <c r="W17" s="260"/>
      <c r="X17" s="260"/>
      <c r="Y17" s="260"/>
      <c r="Z17" s="260"/>
      <c r="AA17" s="260"/>
      <c r="AB17" s="260"/>
      <c r="AC17" s="260"/>
      <c r="AD17" s="260"/>
      <c r="AE17" s="260"/>
      <c r="AF17" s="260"/>
      <c r="AG17" s="260"/>
      <c r="AH17" s="260"/>
      <c r="AI17" s="260"/>
      <c r="AJ17" s="260"/>
      <c r="AK17" s="260"/>
      <c r="AL17" s="260"/>
      <c r="AM17" s="260"/>
      <c r="AN17" s="260"/>
      <c r="AO17" s="260"/>
      <c r="AP17" s="260"/>
      <c r="AQ17" s="260"/>
      <c r="AR17" s="260"/>
      <c r="AS17" s="260"/>
      <c r="AT17" s="260"/>
      <c r="AU17" s="260"/>
      <c r="AV17" s="260"/>
      <c r="AW17" s="260"/>
      <c r="AX17" s="260"/>
      <c r="AY17" s="260"/>
      <c r="AZ17" s="261"/>
      <c r="BA17" s="262"/>
      <c r="BB17" s="263"/>
      <c r="BC17" s="263"/>
      <c r="BD17" s="264"/>
      <c r="BE17" s="265"/>
      <c r="BF17" s="266"/>
      <c r="BG17" s="265"/>
      <c r="BH17" s="266"/>
      <c r="BI17" s="267"/>
      <c r="BJ17" s="260"/>
      <c r="BK17" s="268"/>
      <c r="BL17" s="267"/>
      <c r="BM17" s="260"/>
      <c r="BN17" s="260"/>
      <c r="BO17" s="268"/>
      <c r="BP17" s="269"/>
      <c r="BQ17" s="260"/>
      <c r="BR17" s="270"/>
      <c r="BS17" s="271"/>
    </row>
    <row r="18" spans="1:71" customFormat="1" ht="15" x14ac:dyDescent="0.25">
      <c r="A18" s="254"/>
      <c r="B18" s="254"/>
      <c r="C18" s="256"/>
      <c r="D18" s="256"/>
      <c r="E18" s="256"/>
      <c r="F18" s="256"/>
      <c r="G18" s="254"/>
      <c r="H18" s="254"/>
      <c r="I18" s="257"/>
      <c r="J18" s="258"/>
      <c r="K18" s="259"/>
      <c r="L18" s="259"/>
      <c r="M18" s="259"/>
      <c r="N18" s="259"/>
      <c r="O18" s="260"/>
      <c r="P18" s="260"/>
      <c r="Q18" s="260"/>
      <c r="R18" s="260"/>
      <c r="S18" s="260"/>
      <c r="T18" s="260"/>
      <c r="U18" s="260"/>
      <c r="V18" s="260"/>
      <c r="W18" s="260"/>
      <c r="X18" s="260"/>
      <c r="Y18" s="260"/>
      <c r="Z18" s="260"/>
      <c r="AA18" s="260"/>
      <c r="AB18" s="260"/>
      <c r="AC18" s="260"/>
      <c r="AD18" s="260"/>
      <c r="AE18" s="260"/>
      <c r="AF18" s="260"/>
      <c r="AG18" s="260"/>
      <c r="AH18" s="260"/>
      <c r="AI18" s="260"/>
      <c r="AJ18" s="260"/>
      <c r="AK18" s="260"/>
      <c r="AL18" s="260"/>
      <c r="AM18" s="260"/>
      <c r="AN18" s="260"/>
      <c r="AO18" s="260"/>
      <c r="AP18" s="260"/>
      <c r="AQ18" s="260"/>
      <c r="AR18" s="260"/>
      <c r="AS18" s="260"/>
      <c r="AT18" s="260"/>
      <c r="AU18" s="260"/>
      <c r="AV18" s="260"/>
      <c r="AW18" s="260"/>
      <c r="AX18" s="260"/>
      <c r="AY18" s="260"/>
      <c r="AZ18" s="261"/>
      <c r="BA18" s="272"/>
      <c r="BB18" s="273"/>
      <c r="BC18" s="273"/>
      <c r="BD18" s="273"/>
      <c r="BE18" s="274"/>
      <c r="BF18" s="275"/>
      <c r="BG18" s="274"/>
      <c r="BH18" s="275"/>
      <c r="BI18" s="267"/>
      <c r="BJ18" s="260"/>
      <c r="BK18" s="268"/>
      <c r="BL18" s="267"/>
      <c r="BM18" s="260"/>
      <c r="BN18" s="260"/>
      <c r="BO18" s="268"/>
      <c r="BP18" s="269"/>
      <c r="BQ18" s="260"/>
      <c r="BR18" s="270"/>
      <c r="BS18" s="271"/>
    </row>
    <row r="19" spans="1:71" customFormat="1" ht="15" x14ac:dyDescent="0.25">
      <c r="A19" s="254"/>
      <c r="B19" s="260"/>
      <c r="C19" s="276"/>
      <c r="D19" s="276"/>
      <c r="E19" s="276"/>
      <c r="F19" s="276"/>
      <c r="G19" s="260"/>
      <c r="H19" s="260"/>
      <c r="I19" s="277"/>
      <c r="J19" s="278"/>
      <c r="K19" s="259"/>
      <c r="L19" s="259"/>
      <c r="M19" s="259"/>
      <c r="N19" s="259"/>
      <c r="O19" s="260"/>
      <c r="P19" s="260"/>
      <c r="Q19" s="260"/>
      <c r="R19" s="260"/>
      <c r="S19" s="260"/>
      <c r="T19" s="260"/>
      <c r="U19" s="260"/>
      <c r="V19" s="260"/>
      <c r="W19" s="260"/>
      <c r="X19" s="260"/>
      <c r="Y19" s="260"/>
      <c r="Z19" s="260"/>
      <c r="AA19" s="260"/>
      <c r="AB19" s="260"/>
      <c r="AC19" s="260"/>
      <c r="AD19" s="260"/>
      <c r="AE19" s="260"/>
      <c r="AF19" s="260"/>
      <c r="AG19" s="260"/>
      <c r="AH19" s="260"/>
      <c r="AI19" s="260"/>
      <c r="AJ19" s="260"/>
      <c r="AK19" s="260"/>
      <c r="AL19" s="260"/>
      <c r="AM19" s="260"/>
      <c r="AN19" s="260"/>
      <c r="AO19" s="260"/>
      <c r="AP19" s="260"/>
      <c r="AQ19" s="260"/>
      <c r="AR19" s="260"/>
      <c r="AS19" s="260"/>
      <c r="AT19" s="260"/>
      <c r="AU19" s="260"/>
      <c r="AV19" s="260"/>
      <c r="AW19" s="260"/>
      <c r="AX19" s="260"/>
      <c r="AY19" s="260"/>
      <c r="AZ19" s="261"/>
      <c r="BA19" s="267"/>
      <c r="BB19" s="260"/>
      <c r="BC19" s="260"/>
      <c r="BD19" s="260"/>
      <c r="BE19" s="268"/>
      <c r="BF19" s="43"/>
      <c r="BG19" s="268"/>
      <c r="BH19" s="43"/>
      <c r="BI19" s="267"/>
      <c r="BJ19" s="260"/>
      <c r="BK19" s="268"/>
      <c r="BL19" s="267"/>
      <c r="BM19" s="260"/>
      <c r="BN19" s="260"/>
      <c r="BO19" s="268"/>
      <c r="BP19" s="267"/>
      <c r="BQ19" s="260"/>
      <c r="BR19" s="227"/>
      <c r="BS19" s="228"/>
    </row>
    <row r="20" spans="1:71" customFormat="1" ht="12.75" x14ac:dyDescent="0.2">
      <c r="A20" s="279"/>
      <c r="B20" s="280"/>
      <c r="C20" s="281"/>
      <c r="D20" s="281"/>
      <c r="E20" s="281"/>
      <c r="F20" s="281"/>
      <c r="G20" s="280"/>
      <c r="H20" s="280"/>
      <c r="I20" s="277"/>
      <c r="J20" s="278"/>
      <c r="K20" s="259"/>
      <c r="L20" s="259"/>
      <c r="M20" s="259"/>
      <c r="N20" s="259"/>
      <c r="O20" s="260"/>
      <c r="P20" s="260"/>
      <c r="Q20" s="260"/>
      <c r="R20" s="260"/>
      <c r="S20" s="260"/>
      <c r="T20" s="260"/>
      <c r="U20" s="260"/>
      <c r="V20" s="260"/>
      <c r="W20" s="260"/>
      <c r="X20" s="260"/>
      <c r="Y20" s="260"/>
      <c r="Z20" s="260"/>
      <c r="AA20" s="260"/>
      <c r="AB20" s="260"/>
      <c r="AC20" s="260"/>
      <c r="AD20" s="260"/>
      <c r="AE20" s="260"/>
      <c r="AF20" s="260"/>
      <c r="AG20" s="260"/>
      <c r="AH20" s="260"/>
      <c r="AI20" s="260"/>
      <c r="AJ20" s="260"/>
      <c r="AK20" s="260"/>
      <c r="AL20" s="260"/>
      <c r="AM20" s="260"/>
      <c r="AN20" s="260"/>
      <c r="AO20" s="260"/>
      <c r="AP20" s="260"/>
      <c r="AQ20" s="260"/>
      <c r="AR20" s="260"/>
      <c r="AS20" s="260"/>
      <c r="AT20" s="260"/>
      <c r="AU20" s="260"/>
      <c r="AV20" s="260"/>
      <c r="AW20" s="260"/>
      <c r="AX20" s="260"/>
      <c r="AY20" s="260"/>
      <c r="AZ20" s="261"/>
      <c r="BA20" s="267"/>
      <c r="BB20" s="260"/>
      <c r="BC20" s="260"/>
      <c r="BD20" s="260"/>
      <c r="BE20" s="268"/>
      <c r="BF20" s="43"/>
      <c r="BG20" s="268"/>
      <c r="BH20" s="43"/>
      <c r="BI20" s="267"/>
      <c r="BJ20" s="260"/>
      <c r="BK20" s="268"/>
      <c r="BL20" s="267"/>
      <c r="BM20" s="260"/>
      <c r="BN20" s="260"/>
      <c r="BO20" s="268"/>
      <c r="BP20" s="267"/>
      <c r="BQ20" s="260"/>
      <c r="BR20" s="282"/>
      <c r="BS20" s="283"/>
    </row>
    <row r="21" spans="1:71" ht="12.75" x14ac:dyDescent="0.2">
      <c r="A21" s="171"/>
      <c r="B21" s="222"/>
      <c r="C21" s="171"/>
      <c r="D21" s="171"/>
      <c r="E21" s="171"/>
      <c r="F21" s="171"/>
      <c r="G21" s="171"/>
      <c r="H21" s="171"/>
      <c r="I21" s="171"/>
      <c r="J21" s="171"/>
      <c r="K21" s="171"/>
      <c r="L21" s="171"/>
      <c r="M21" s="171"/>
      <c r="N21" s="171"/>
      <c r="O21" s="171"/>
      <c r="P21" s="171"/>
      <c r="Q21" s="171"/>
      <c r="R21" s="171"/>
      <c r="S21" s="171"/>
      <c r="T21" s="223"/>
      <c r="U21" s="171"/>
      <c r="V21" s="171"/>
      <c r="W21" s="171"/>
      <c r="X21" s="171"/>
      <c r="Y21" s="171"/>
      <c r="Z21" s="171"/>
      <c r="AA21" s="171"/>
      <c r="AB21" s="171"/>
      <c r="AC21" s="171"/>
      <c r="AD21" s="171"/>
      <c r="AE21" s="171"/>
      <c r="AF21" s="171"/>
      <c r="AG21" s="171"/>
      <c r="AH21" s="171"/>
      <c r="AI21" s="171"/>
      <c r="AJ21" s="171"/>
      <c r="AK21" s="171"/>
      <c r="AL21" s="171"/>
      <c r="AM21" s="171"/>
      <c r="AN21" s="171"/>
      <c r="AO21" s="171"/>
      <c r="AP21" s="171"/>
      <c r="AQ21" s="171"/>
      <c r="AR21" s="171"/>
      <c r="AS21" s="171"/>
      <c r="AT21" s="171"/>
      <c r="AU21" s="171"/>
      <c r="AV21" s="171"/>
      <c r="AW21" s="171"/>
      <c r="AX21" s="171"/>
      <c r="AY21" s="171"/>
      <c r="AZ21" s="224"/>
      <c r="BA21" s="223"/>
      <c r="BB21" s="172"/>
      <c r="BC21" s="172"/>
      <c r="BD21" s="172"/>
      <c r="BE21" s="217"/>
      <c r="BF21" s="225"/>
      <c r="BG21" s="217"/>
      <c r="BH21" s="225"/>
      <c r="BI21" s="214"/>
      <c r="BJ21" s="172"/>
      <c r="BK21" s="217"/>
      <c r="BL21" s="214"/>
      <c r="BM21" s="172"/>
      <c r="BN21" s="172"/>
      <c r="BO21" s="217"/>
      <c r="BP21" s="226"/>
      <c r="BQ21" s="171"/>
      <c r="BR21" s="227"/>
      <c r="BS21" s="228"/>
    </row>
    <row r="22" spans="1:71" ht="12.75" x14ac:dyDescent="0.2">
      <c r="A22" s="171"/>
      <c r="B22" s="284"/>
      <c r="C22" s="171"/>
      <c r="D22" s="171"/>
      <c r="E22" s="171"/>
      <c r="F22" s="223"/>
      <c r="G22" s="223"/>
      <c r="H22" s="171"/>
      <c r="I22" s="171"/>
      <c r="J22" s="171"/>
      <c r="K22" s="171"/>
      <c r="L22" s="171"/>
      <c r="M22" s="171"/>
      <c r="N22" s="171"/>
      <c r="O22" s="171"/>
      <c r="P22" s="223"/>
      <c r="Q22" s="171"/>
      <c r="R22" s="171"/>
      <c r="S22" s="171"/>
      <c r="T22" s="171"/>
      <c r="U22" s="171"/>
      <c r="V22" s="171"/>
      <c r="W22" s="223"/>
      <c r="X22" s="171"/>
      <c r="Y22" s="171"/>
      <c r="Z22" s="171"/>
      <c r="AA22" s="171"/>
      <c r="AB22" s="171"/>
      <c r="AC22" s="171"/>
      <c r="AD22" s="171"/>
      <c r="AE22" s="171"/>
      <c r="AF22" s="171"/>
      <c r="AG22" s="171"/>
      <c r="AH22" s="171"/>
      <c r="AI22" s="171"/>
      <c r="AJ22" s="171"/>
      <c r="AK22" s="171"/>
      <c r="AL22" s="171"/>
      <c r="AM22" s="171"/>
      <c r="AN22" s="171"/>
      <c r="AO22" s="171"/>
      <c r="AP22" s="171"/>
      <c r="AQ22" s="171"/>
      <c r="AR22" s="171"/>
      <c r="AS22" s="171"/>
      <c r="AT22" s="171"/>
      <c r="AU22" s="171"/>
      <c r="AV22" s="171"/>
      <c r="AW22" s="171"/>
      <c r="AX22" s="171"/>
      <c r="AY22" s="171"/>
      <c r="AZ22" s="224"/>
      <c r="BA22" s="223"/>
      <c r="BB22" s="172"/>
      <c r="BC22" s="172"/>
      <c r="BD22" s="172"/>
      <c r="BE22" s="217"/>
      <c r="BF22" s="225"/>
      <c r="BG22" s="217"/>
      <c r="BH22" s="225"/>
      <c r="BI22" s="214"/>
      <c r="BJ22" s="172"/>
      <c r="BK22" s="217"/>
      <c r="BL22" s="214"/>
      <c r="BM22" s="172"/>
      <c r="BN22" s="172"/>
      <c r="BO22" s="217"/>
      <c r="BP22" s="226"/>
      <c r="BQ22" s="171"/>
      <c r="BR22" s="227"/>
      <c r="BS22" s="228"/>
    </row>
    <row r="23" spans="1:71" ht="12.75" x14ac:dyDescent="0.2">
      <c r="A23" s="171"/>
      <c r="B23" s="222"/>
      <c r="C23" s="171"/>
      <c r="D23" s="171"/>
      <c r="E23" s="171"/>
      <c r="F23" s="171"/>
      <c r="G23" s="223"/>
      <c r="H23" s="223"/>
      <c r="I23" s="223"/>
      <c r="J23" s="171"/>
      <c r="K23" s="171"/>
      <c r="L23" s="171"/>
      <c r="M23" s="171"/>
      <c r="N23" s="171"/>
      <c r="O23" s="171"/>
      <c r="P23" s="171"/>
      <c r="Q23" s="171"/>
      <c r="R23" s="171"/>
      <c r="S23" s="223"/>
      <c r="T23" s="171"/>
      <c r="U23" s="171"/>
      <c r="V23" s="171"/>
      <c r="W23" s="171"/>
      <c r="X23" s="171"/>
      <c r="Y23" s="171"/>
      <c r="Z23" s="171"/>
      <c r="AA23" s="171"/>
      <c r="AB23" s="171"/>
      <c r="AC23" s="171"/>
      <c r="AD23" s="171"/>
      <c r="AE23" s="171"/>
      <c r="AF23" s="171"/>
      <c r="AG23" s="171"/>
      <c r="AH23" s="171"/>
      <c r="AI23" s="171"/>
      <c r="AJ23" s="171"/>
      <c r="AK23" s="171"/>
      <c r="AL23" s="171"/>
      <c r="AM23" s="223"/>
      <c r="AN23" s="171"/>
      <c r="AO23" s="171"/>
      <c r="AP23" s="171"/>
      <c r="AQ23" s="171"/>
      <c r="AR23" s="171"/>
      <c r="AS23" s="171"/>
      <c r="AT23" s="171"/>
      <c r="AU23" s="171"/>
      <c r="AV23" s="171"/>
      <c r="AW23" s="171"/>
      <c r="AX23" s="171"/>
      <c r="AY23" s="171"/>
      <c r="AZ23" s="224"/>
      <c r="BA23" s="223"/>
      <c r="BB23" s="172"/>
      <c r="BC23" s="172"/>
      <c r="BD23" s="172"/>
      <c r="BE23" s="217"/>
      <c r="BF23" s="225"/>
      <c r="BG23" s="217"/>
      <c r="BH23" s="225"/>
      <c r="BI23" s="214"/>
      <c r="BJ23" s="172"/>
      <c r="BK23" s="217"/>
      <c r="BL23" s="214"/>
      <c r="BM23" s="172"/>
      <c r="BN23" s="172"/>
      <c r="BO23" s="217"/>
      <c r="BP23" s="226"/>
      <c r="BQ23" s="171"/>
      <c r="BR23" s="285"/>
      <c r="BS23" s="286"/>
    </row>
    <row r="24" spans="1:71" ht="12.75" x14ac:dyDescent="0.2">
      <c r="A24" s="171"/>
      <c r="B24" s="222"/>
      <c r="C24" s="171"/>
      <c r="D24" s="171"/>
      <c r="E24" s="171"/>
      <c r="F24" s="171"/>
      <c r="G24" s="223"/>
      <c r="H24" s="223"/>
      <c r="I24" s="223"/>
      <c r="J24" s="171"/>
      <c r="K24" s="171"/>
      <c r="L24" s="171"/>
      <c r="M24" s="171"/>
      <c r="N24" s="171"/>
      <c r="O24" s="171"/>
      <c r="P24" s="171"/>
      <c r="Q24" s="171"/>
      <c r="R24" s="171"/>
      <c r="S24" s="223"/>
      <c r="T24" s="171"/>
      <c r="U24" s="171"/>
      <c r="V24" s="171"/>
      <c r="W24" s="171"/>
      <c r="X24" s="171"/>
      <c r="Y24" s="171"/>
      <c r="Z24" s="171"/>
      <c r="AA24" s="171"/>
      <c r="AB24" s="171"/>
      <c r="AC24" s="171"/>
      <c r="AD24" s="171"/>
      <c r="AE24" s="171"/>
      <c r="AF24" s="171"/>
      <c r="AG24" s="171"/>
      <c r="AH24" s="171"/>
      <c r="AI24" s="171"/>
      <c r="AJ24" s="171"/>
      <c r="AK24" s="171"/>
      <c r="AL24" s="171"/>
      <c r="AM24" s="223"/>
      <c r="AN24" s="171"/>
      <c r="AO24" s="171"/>
      <c r="AP24" s="171"/>
      <c r="AQ24" s="171"/>
      <c r="AR24" s="171"/>
      <c r="AS24" s="171"/>
      <c r="AT24" s="171"/>
      <c r="AU24" s="171"/>
      <c r="AV24" s="171"/>
      <c r="AW24" s="171"/>
      <c r="AX24" s="171"/>
      <c r="AY24" s="171"/>
      <c r="AZ24" s="224"/>
      <c r="BA24" s="223"/>
      <c r="BB24" s="172"/>
      <c r="BC24" s="172"/>
      <c r="BD24" s="172"/>
      <c r="BE24" s="217"/>
      <c r="BF24" s="225"/>
      <c r="BG24" s="217"/>
      <c r="BH24" s="225"/>
      <c r="BI24" s="214"/>
      <c r="BJ24" s="172"/>
      <c r="BK24" s="217"/>
      <c r="BL24" s="214"/>
      <c r="BM24" s="172"/>
      <c r="BN24" s="172"/>
      <c r="BO24" s="217"/>
      <c r="BP24" s="226"/>
      <c r="BQ24" s="171"/>
      <c r="BR24" s="285"/>
      <c r="BS24" s="286"/>
    </row>
    <row r="25" spans="1:71" ht="12.75" x14ac:dyDescent="0.2">
      <c r="A25" s="171"/>
      <c r="B25" s="287"/>
      <c r="C25" s="288"/>
      <c r="D25" s="288"/>
      <c r="E25" s="288"/>
      <c r="F25" s="288"/>
      <c r="G25" s="288"/>
      <c r="H25" s="288"/>
      <c r="I25" s="288"/>
      <c r="J25" s="288"/>
      <c r="K25" s="288"/>
      <c r="L25" s="288"/>
      <c r="M25" s="288"/>
      <c r="N25" s="288"/>
      <c r="O25" s="288"/>
      <c r="P25" s="288"/>
      <c r="Q25" s="288"/>
      <c r="R25" s="288"/>
      <c r="S25" s="288"/>
      <c r="T25" s="288"/>
      <c r="U25" s="289"/>
      <c r="V25" s="288"/>
      <c r="W25" s="288"/>
      <c r="X25" s="288"/>
      <c r="Y25" s="288"/>
      <c r="Z25" s="288"/>
      <c r="AA25" s="288"/>
      <c r="AB25" s="288"/>
      <c r="AC25" s="288"/>
      <c r="AD25" s="288"/>
      <c r="AE25" s="288"/>
      <c r="AF25" s="288"/>
      <c r="AG25" s="288"/>
      <c r="AH25" s="288"/>
      <c r="AI25" s="288"/>
      <c r="AJ25" s="288"/>
      <c r="AK25" s="288"/>
      <c r="AL25" s="288"/>
      <c r="AM25" s="288"/>
      <c r="AN25" s="288"/>
      <c r="AO25" s="288"/>
      <c r="AP25" s="288"/>
      <c r="AQ25" s="288"/>
      <c r="AR25" s="288"/>
      <c r="AS25" s="288"/>
      <c r="AT25" s="288"/>
      <c r="AU25" s="288"/>
      <c r="AV25" s="288"/>
      <c r="AW25" s="288"/>
      <c r="AX25" s="288"/>
      <c r="AY25" s="288"/>
      <c r="AZ25" s="290"/>
      <c r="BA25" s="223"/>
      <c r="BB25" s="291"/>
      <c r="BC25" s="291"/>
      <c r="BD25" s="172"/>
      <c r="BE25" s="292"/>
      <c r="BF25" s="225"/>
      <c r="BG25" s="292"/>
      <c r="BH25" s="225"/>
      <c r="BI25" s="293"/>
      <c r="BJ25" s="291"/>
      <c r="BK25" s="292"/>
      <c r="BL25" s="293"/>
      <c r="BM25" s="291"/>
      <c r="BN25" s="291"/>
      <c r="BO25" s="292"/>
      <c r="BP25" s="294"/>
      <c r="BQ25" s="288"/>
      <c r="BR25" s="295"/>
      <c r="BS25" s="228"/>
    </row>
    <row r="26" spans="1:71" ht="12.75" x14ac:dyDescent="0.2">
      <c r="A26" s="171"/>
      <c r="B26" s="222"/>
      <c r="C26" s="223"/>
      <c r="D26" s="171"/>
      <c r="E26" s="171"/>
      <c r="F26" s="171"/>
      <c r="G26" s="171"/>
      <c r="H26" s="171"/>
      <c r="I26" s="171"/>
      <c r="J26" s="223"/>
      <c r="K26" s="171"/>
      <c r="L26" s="171"/>
      <c r="M26" s="171"/>
      <c r="N26" s="171"/>
      <c r="O26" s="171"/>
      <c r="P26" s="171"/>
      <c r="Q26" s="171"/>
      <c r="R26" s="171"/>
      <c r="S26" s="171"/>
      <c r="T26" s="171"/>
      <c r="U26" s="171"/>
      <c r="V26" s="171"/>
      <c r="W26" s="171"/>
      <c r="X26" s="171"/>
      <c r="Y26" s="171"/>
      <c r="Z26" s="171"/>
      <c r="AA26" s="171"/>
      <c r="AB26" s="171"/>
      <c r="AC26" s="171"/>
      <c r="AD26" s="171"/>
      <c r="AE26" s="223"/>
      <c r="AF26" s="171"/>
      <c r="AG26" s="171"/>
      <c r="AH26" s="171"/>
      <c r="AI26" s="171"/>
      <c r="AJ26" s="171"/>
      <c r="AK26" s="171"/>
      <c r="AL26" s="171"/>
      <c r="AM26" s="171"/>
      <c r="AN26" s="171"/>
      <c r="AO26" s="171"/>
      <c r="AP26" s="171"/>
      <c r="AQ26" s="171"/>
      <c r="AR26" s="171"/>
      <c r="AS26" s="171"/>
      <c r="AT26" s="171"/>
      <c r="AU26" s="223"/>
      <c r="AV26" s="171"/>
      <c r="AW26" s="171"/>
      <c r="AX26" s="171"/>
      <c r="AY26" s="171"/>
      <c r="AZ26" s="224"/>
      <c r="BA26" s="223"/>
      <c r="BB26" s="172"/>
      <c r="BC26" s="172"/>
      <c r="BD26" s="172"/>
      <c r="BE26" s="217"/>
      <c r="BF26" s="225"/>
      <c r="BG26" s="217"/>
      <c r="BH26" s="225"/>
      <c r="BI26" s="214"/>
      <c r="BJ26" s="172"/>
      <c r="BK26" s="217"/>
      <c r="BL26" s="214"/>
      <c r="BM26" s="172"/>
      <c r="BN26" s="172"/>
      <c r="BO26" s="217"/>
      <c r="BP26" s="226"/>
      <c r="BQ26" s="171"/>
      <c r="BR26" s="277"/>
      <c r="BS26" s="228"/>
    </row>
    <row r="27" spans="1:71" ht="12.75" x14ac:dyDescent="0.2">
      <c r="A27" s="171"/>
      <c r="B27" s="222"/>
      <c r="C27" s="223"/>
      <c r="D27" s="171"/>
      <c r="E27" s="171"/>
      <c r="F27" s="171"/>
      <c r="G27" s="171"/>
      <c r="H27" s="171"/>
      <c r="I27" s="171"/>
      <c r="J27" s="223"/>
      <c r="K27" s="171"/>
      <c r="L27" s="171"/>
      <c r="M27" s="171"/>
      <c r="N27" s="171"/>
      <c r="O27" s="171"/>
      <c r="P27" s="171"/>
      <c r="Q27" s="171"/>
      <c r="R27" s="171"/>
      <c r="S27" s="171"/>
      <c r="T27" s="171"/>
      <c r="U27" s="171"/>
      <c r="V27" s="171"/>
      <c r="W27" s="171"/>
      <c r="X27" s="171"/>
      <c r="Y27" s="171"/>
      <c r="Z27" s="171"/>
      <c r="AA27" s="171"/>
      <c r="AB27" s="171"/>
      <c r="AC27" s="171"/>
      <c r="AD27" s="171"/>
      <c r="AE27" s="223"/>
      <c r="AF27" s="171"/>
      <c r="AG27" s="171"/>
      <c r="AH27" s="171"/>
      <c r="AI27" s="171"/>
      <c r="AJ27" s="171"/>
      <c r="AK27" s="171"/>
      <c r="AL27" s="171"/>
      <c r="AM27" s="171"/>
      <c r="AN27" s="171"/>
      <c r="AO27" s="171"/>
      <c r="AP27" s="171"/>
      <c r="AQ27" s="171"/>
      <c r="AR27" s="171"/>
      <c r="AS27" s="171"/>
      <c r="AT27" s="171"/>
      <c r="AU27" s="223"/>
      <c r="AV27" s="171"/>
      <c r="AW27" s="171"/>
      <c r="AX27" s="171"/>
      <c r="AY27" s="171"/>
      <c r="AZ27" s="224"/>
      <c r="BA27" s="223"/>
      <c r="BB27" s="172"/>
      <c r="BC27" s="172"/>
      <c r="BD27" s="172"/>
      <c r="BE27" s="217"/>
      <c r="BF27" s="225"/>
      <c r="BG27" s="217"/>
      <c r="BH27" s="225"/>
      <c r="BI27" s="214"/>
      <c r="BJ27" s="172"/>
      <c r="BK27" s="217"/>
      <c r="BL27" s="214"/>
      <c r="BM27" s="172"/>
      <c r="BN27" s="172"/>
      <c r="BO27" s="217"/>
      <c r="BP27" s="226"/>
      <c r="BQ27" s="171"/>
      <c r="BR27" s="277"/>
      <c r="BS27" s="228"/>
    </row>
    <row r="28" spans="1:71" ht="12.75" x14ac:dyDescent="0.2">
      <c r="A28" s="171"/>
      <c r="B28" s="222"/>
      <c r="C28" s="171"/>
      <c r="D28" s="223"/>
      <c r="E28" s="223"/>
      <c r="F28" s="171"/>
      <c r="G28" s="171"/>
      <c r="H28" s="171"/>
      <c r="I28" s="171"/>
      <c r="J28" s="223"/>
      <c r="K28" s="171"/>
      <c r="L28" s="171"/>
      <c r="M28" s="171"/>
      <c r="N28" s="171"/>
      <c r="O28" s="171"/>
      <c r="P28" s="171"/>
      <c r="Q28" s="223"/>
      <c r="R28" s="171"/>
      <c r="S28" s="171"/>
      <c r="T28" s="171"/>
      <c r="U28" s="223"/>
      <c r="V28" s="171"/>
      <c r="W28" s="171"/>
      <c r="X28" s="223"/>
      <c r="Y28" s="171"/>
      <c r="Z28" s="171"/>
      <c r="AA28" s="171"/>
      <c r="AB28" s="171"/>
      <c r="AC28" s="223"/>
      <c r="AD28" s="171"/>
      <c r="AE28" s="171"/>
      <c r="AF28" s="171"/>
      <c r="AG28" s="171"/>
      <c r="AH28" s="171"/>
      <c r="AI28" s="171"/>
      <c r="AJ28" s="171"/>
      <c r="AK28" s="171"/>
      <c r="AL28" s="171"/>
      <c r="AM28" s="171"/>
      <c r="AN28" s="171"/>
      <c r="AO28" s="171"/>
      <c r="AP28" s="171"/>
      <c r="AQ28" s="171"/>
      <c r="AR28" s="171"/>
      <c r="AS28" s="171"/>
      <c r="AT28" s="171"/>
      <c r="AU28" s="171"/>
      <c r="AV28" s="171"/>
      <c r="AW28" s="223"/>
      <c r="AX28" s="171"/>
      <c r="AY28" s="171"/>
      <c r="AZ28" s="224"/>
      <c r="BA28" s="223"/>
      <c r="BB28" s="172"/>
      <c r="BC28" s="172"/>
      <c r="BD28" s="172"/>
      <c r="BE28" s="217"/>
      <c r="BF28" s="225"/>
      <c r="BG28" s="217"/>
      <c r="BH28" s="225"/>
      <c r="BI28" s="214"/>
      <c r="BJ28" s="172"/>
      <c r="BK28" s="217"/>
      <c r="BL28" s="214"/>
      <c r="BM28" s="172"/>
      <c r="BN28" s="172"/>
      <c r="BO28" s="217"/>
      <c r="BP28" s="226"/>
      <c r="BQ28" s="171"/>
      <c r="BR28" s="227"/>
      <c r="BS28" s="228"/>
    </row>
    <row r="29" spans="1:71" ht="12.75" x14ac:dyDescent="0.2">
      <c r="A29" s="171"/>
      <c r="B29" s="222"/>
      <c r="C29" s="171"/>
      <c r="D29" s="171"/>
      <c r="E29" s="171"/>
      <c r="F29" s="171"/>
      <c r="G29" s="171"/>
      <c r="H29" s="171"/>
      <c r="I29" s="171"/>
      <c r="J29" s="223"/>
      <c r="K29" s="171"/>
      <c r="L29" s="223"/>
      <c r="M29" s="171"/>
      <c r="N29" s="223"/>
      <c r="O29" s="171"/>
      <c r="P29" s="171"/>
      <c r="Q29" s="223"/>
      <c r="R29" s="171"/>
      <c r="S29" s="171"/>
      <c r="T29" s="171"/>
      <c r="U29" s="171"/>
      <c r="V29" s="171"/>
      <c r="W29" s="171"/>
      <c r="X29" s="223"/>
      <c r="Y29" s="171"/>
      <c r="Z29" s="171"/>
      <c r="AA29" s="171"/>
      <c r="AB29" s="171"/>
      <c r="AC29" s="171"/>
      <c r="AD29" s="171"/>
      <c r="AE29" s="223"/>
      <c r="AF29" s="171"/>
      <c r="AG29" s="171"/>
      <c r="AH29" s="171"/>
      <c r="AI29" s="171"/>
      <c r="AJ29" s="171"/>
      <c r="AK29" s="171"/>
      <c r="AL29" s="171"/>
      <c r="AM29" s="171"/>
      <c r="AN29" s="171"/>
      <c r="AO29" s="171"/>
      <c r="AP29" s="171"/>
      <c r="AQ29" s="171"/>
      <c r="AR29" s="171"/>
      <c r="AS29" s="171"/>
      <c r="AT29" s="171"/>
      <c r="AU29" s="223"/>
      <c r="AV29" s="171"/>
      <c r="AW29" s="171"/>
      <c r="AX29" s="171"/>
      <c r="AY29" s="171"/>
      <c r="AZ29" s="224"/>
      <c r="BA29" s="223"/>
      <c r="BB29" s="172"/>
      <c r="BC29" s="172"/>
      <c r="BD29" s="172"/>
      <c r="BE29" s="217"/>
      <c r="BF29" s="225"/>
      <c r="BG29" s="217"/>
      <c r="BH29" s="225"/>
      <c r="BI29" s="214"/>
      <c r="BJ29" s="172"/>
      <c r="BK29" s="217"/>
      <c r="BL29" s="214"/>
      <c r="BM29" s="172"/>
      <c r="BN29" s="172"/>
      <c r="BO29" s="217"/>
      <c r="BP29" s="226"/>
      <c r="BQ29" s="171"/>
      <c r="BR29" s="277"/>
      <c r="BS29" s="228"/>
    </row>
    <row r="30" spans="1:71" ht="12.75" x14ac:dyDescent="0.2">
      <c r="A30" s="171"/>
      <c r="B30" s="287"/>
      <c r="C30" s="288"/>
      <c r="D30" s="288"/>
      <c r="E30" s="288"/>
      <c r="F30" s="288"/>
      <c r="G30" s="288"/>
      <c r="H30" s="288"/>
      <c r="I30" s="288"/>
      <c r="J30" s="288"/>
      <c r="K30" s="288"/>
      <c r="L30" s="288"/>
      <c r="M30" s="288"/>
      <c r="N30" s="288"/>
      <c r="O30" s="288"/>
      <c r="P30" s="288"/>
      <c r="Q30" s="288"/>
      <c r="R30" s="289"/>
      <c r="S30" s="288"/>
      <c r="T30" s="288"/>
      <c r="U30" s="289"/>
      <c r="V30" s="288"/>
      <c r="W30" s="289"/>
      <c r="X30" s="288"/>
      <c r="Y30" s="288"/>
      <c r="Z30" s="288"/>
      <c r="AA30" s="288"/>
      <c r="AB30" s="288"/>
      <c r="AC30" s="289"/>
      <c r="AD30" s="288"/>
      <c r="AE30" s="288"/>
      <c r="AF30" s="288"/>
      <c r="AG30" s="288"/>
      <c r="AH30" s="288"/>
      <c r="AI30" s="288"/>
      <c r="AJ30" s="288"/>
      <c r="AK30" s="288"/>
      <c r="AL30" s="288"/>
      <c r="AM30" s="288"/>
      <c r="AN30" s="288"/>
      <c r="AO30" s="288"/>
      <c r="AP30" s="288"/>
      <c r="AQ30" s="288"/>
      <c r="AR30" s="288"/>
      <c r="AS30" s="288"/>
      <c r="AT30" s="288"/>
      <c r="AU30" s="288"/>
      <c r="AV30" s="288"/>
      <c r="AW30" s="288"/>
      <c r="AX30" s="288"/>
      <c r="AY30" s="288"/>
      <c r="AZ30" s="290"/>
      <c r="BA30" s="223"/>
      <c r="BB30" s="291"/>
      <c r="BC30" s="291"/>
      <c r="BD30" s="172"/>
      <c r="BE30" s="217"/>
      <c r="BF30" s="225"/>
      <c r="BG30" s="292"/>
      <c r="BH30" s="225"/>
      <c r="BI30" s="293"/>
      <c r="BJ30" s="291"/>
      <c r="BK30" s="292"/>
      <c r="BL30" s="293"/>
      <c r="BM30" s="291"/>
      <c r="BN30" s="291"/>
      <c r="BO30" s="292"/>
      <c r="BP30" s="294"/>
      <c r="BQ30" s="288"/>
      <c r="BR30" s="295"/>
      <c r="BS30" s="228"/>
    </row>
    <row r="31" spans="1:71" ht="12.75" x14ac:dyDescent="0.2">
      <c r="A31" s="171"/>
      <c r="B31" s="222"/>
      <c r="C31" s="223"/>
      <c r="D31" s="223"/>
      <c r="E31" s="171"/>
      <c r="F31" s="171"/>
      <c r="G31" s="171"/>
      <c r="H31" s="223"/>
      <c r="I31" s="171"/>
      <c r="J31" s="171"/>
      <c r="K31" s="171"/>
      <c r="L31" s="171"/>
      <c r="M31" s="171"/>
      <c r="N31" s="171"/>
      <c r="O31" s="171"/>
      <c r="P31" s="171"/>
      <c r="Q31" s="171"/>
      <c r="R31" s="171"/>
      <c r="S31" s="171"/>
      <c r="T31" s="223"/>
      <c r="U31" s="171"/>
      <c r="V31" s="171"/>
      <c r="W31" s="171"/>
      <c r="X31" s="171"/>
      <c r="Y31" s="171"/>
      <c r="Z31" s="171"/>
      <c r="AA31" s="171"/>
      <c r="AB31" s="223"/>
      <c r="AC31" s="171"/>
      <c r="AD31" s="171"/>
      <c r="AE31" s="171"/>
      <c r="AF31" s="223"/>
      <c r="AG31" s="171"/>
      <c r="AH31" s="171"/>
      <c r="AI31" s="171"/>
      <c r="AJ31" s="171"/>
      <c r="AK31" s="171"/>
      <c r="AL31" s="171"/>
      <c r="AM31" s="171"/>
      <c r="AN31" s="171"/>
      <c r="AO31" s="171"/>
      <c r="AP31" s="171"/>
      <c r="AQ31" s="171"/>
      <c r="AR31" s="171"/>
      <c r="AS31" s="171"/>
      <c r="AT31" s="171"/>
      <c r="AU31" s="171"/>
      <c r="AV31" s="171"/>
      <c r="AW31" s="171"/>
      <c r="AX31" s="171"/>
      <c r="AY31" s="171"/>
      <c r="AZ31" s="224"/>
      <c r="BA31" s="223"/>
      <c r="BB31" s="172"/>
      <c r="BC31" s="172"/>
      <c r="BD31" s="172"/>
      <c r="BE31" s="217"/>
      <c r="BF31" s="225"/>
      <c r="BG31" s="217"/>
      <c r="BH31" s="225"/>
      <c r="BI31" s="214"/>
      <c r="BJ31" s="172"/>
      <c r="BK31" s="217"/>
      <c r="BL31" s="214"/>
      <c r="BM31" s="172"/>
      <c r="BN31" s="172"/>
      <c r="BO31" s="217"/>
      <c r="BP31" s="226"/>
      <c r="BQ31" s="171"/>
      <c r="BR31" s="227"/>
      <c r="BS31" s="228"/>
    </row>
    <row r="32" spans="1:71" ht="12.75" x14ac:dyDescent="0.2">
      <c r="A32" s="171"/>
      <c r="B32" s="222"/>
      <c r="C32" s="171"/>
      <c r="D32" s="171"/>
      <c r="E32" s="171"/>
      <c r="F32" s="171"/>
      <c r="G32" s="223"/>
      <c r="H32" s="223"/>
      <c r="I32" s="223"/>
      <c r="J32" s="171"/>
      <c r="K32" s="171"/>
      <c r="L32" s="171"/>
      <c r="M32" s="171"/>
      <c r="N32" s="171"/>
      <c r="O32" s="171"/>
      <c r="P32" s="223"/>
      <c r="Q32" s="171"/>
      <c r="R32" s="171"/>
      <c r="S32" s="223"/>
      <c r="T32" s="171"/>
      <c r="U32" s="171"/>
      <c r="V32" s="171"/>
      <c r="W32" s="171"/>
      <c r="X32" s="223"/>
      <c r="Y32" s="171"/>
      <c r="Z32" s="171"/>
      <c r="AA32" s="171"/>
      <c r="AB32" s="171"/>
      <c r="AC32" s="171"/>
      <c r="AD32" s="171"/>
      <c r="AE32" s="171"/>
      <c r="AF32" s="171"/>
      <c r="AG32" s="171"/>
      <c r="AH32" s="171"/>
      <c r="AI32" s="171"/>
      <c r="AJ32" s="171"/>
      <c r="AK32" s="171"/>
      <c r="AL32" s="171"/>
      <c r="AM32" s="223"/>
      <c r="AN32" s="171"/>
      <c r="AO32" s="171"/>
      <c r="AP32" s="171"/>
      <c r="AQ32" s="171"/>
      <c r="AR32" s="171"/>
      <c r="AS32" s="171"/>
      <c r="AT32" s="171"/>
      <c r="AU32" s="171"/>
      <c r="AV32" s="223"/>
      <c r="AW32" s="171"/>
      <c r="AX32" s="171"/>
      <c r="AY32" s="171"/>
      <c r="AZ32" s="224"/>
      <c r="BA32" s="223"/>
      <c r="BB32" s="172"/>
      <c r="BC32" s="172"/>
      <c r="BD32" s="172"/>
      <c r="BE32" s="217"/>
      <c r="BF32" s="225"/>
      <c r="BG32" s="217"/>
      <c r="BH32" s="225"/>
      <c r="BI32" s="214"/>
      <c r="BJ32" s="172"/>
      <c r="BK32" s="217"/>
      <c r="BL32" s="214"/>
      <c r="BM32" s="172"/>
      <c r="BN32" s="172"/>
      <c r="BO32" s="217"/>
      <c r="BP32" s="226"/>
      <c r="BQ32" s="171"/>
      <c r="BR32" s="227"/>
      <c r="BS32" s="228"/>
    </row>
    <row r="33" spans="1:71" ht="12.75" x14ac:dyDescent="0.2">
      <c r="A33" s="171"/>
      <c r="B33" s="287"/>
      <c r="C33" s="288"/>
      <c r="D33" s="289"/>
      <c r="E33" s="288"/>
      <c r="F33" s="289"/>
      <c r="G33" s="288"/>
      <c r="H33" s="289"/>
      <c r="I33" s="288"/>
      <c r="J33" s="288"/>
      <c r="K33" s="289"/>
      <c r="L33" s="288"/>
      <c r="M33" s="289"/>
      <c r="N33" s="288"/>
      <c r="O33" s="288"/>
      <c r="P33" s="288"/>
      <c r="Q33" s="288"/>
      <c r="R33" s="288"/>
      <c r="S33" s="289"/>
      <c r="T33" s="288"/>
      <c r="U33" s="289"/>
      <c r="V33" s="288"/>
      <c r="W33" s="288"/>
      <c r="X33" s="288"/>
      <c r="Y33" s="288"/>
      <c r="Z33" s="289"/>
      <c r="AA33" s="288"/>
      <c r="AB33" s="288"/>
      <c r="AC33" s="288"/>
      <c r="AD33" s="288"/>
      <c r="AE33" s="288"/>
      <c r="AF33" s="288"/>
      <c r="AG33" s="288"/>
      <c r="AH33" s="288"/>
      <c r="AI33" s="288"/>
      <c r="AJ33" s="288"/>
      <c r="AK33" s="288"/>
      <c r="AL33" s="288"/>
      <c r="AM33" s="288"/>
      <c r="AN33" s="288"/>
      <c r="AO33" s="288"/>
      <c r="AP33" s="288"/>
      <c r="AQ33" s="288"/>
      <c r="AR33" s="288"/>
      <c r="AS33" s="288"/>
      <c r="AT33" s="288"/>
      <c r="AU33" s="288"/>
      <c r="AV33" s="288"/>
      <c r="AW33" s="288"/>
      <c r="AX33" s="288"/>
      <c r="AY33" s="288"/>
      <c r="AZ33" s="290"/>
      <c r="BA33" s="223"/>
      <c r="BB33" s="291"/>
      <c r="BC33" s="291"/>
      <c r="BD33" s="172"/>
      <c r="BE33" s="292"/>
      <c r="BF33" s="225"/>
      <c r="BG33" s="292"/>
      <c r="BH33" s="225"/>
      <c r="BI33" s="293"/>
      <c r="BJ33" s="291"/>
      <c r="BK33" s="292"/>
      <c r="BL33" s="293"/>
      <c r="BM33" s="291"/>
      <c r="BN33" s="291"/>
      <c r="BO33" s="292"/>
      <c r="BP33" s="294"/>
      <c r="BQ33" s="288"/>
      <c r="BR33" s="295"/>
      <c r="BS33" s="228"/>
    </row>
    <row r="34" spans="1:71" ht="12.75" x14ac:dyDescent="0.2">
      <c r="A34" s="171"/>
      <c r="B34" s="222"/>
      <c r="C34" s="171"/>
      <c r="D34" s="223"/>
      <c r="E34" s="171"/>
      <c r="F34" s="171"/>
      <c r="G34" s="171"/>
      <c r="H34" s="171"/>
      <c r="I34" s="223"/>
      <c r="J34" s="171"/>
      <c r="K34" s="171"/>
      <c r="L34" s="171"/>
      <c r="M34" s="171"/>
      <c r="N34" s="171"/>
      <c r="O34" s="171"/>
      <c r="P34" s="171"/>
      <c r="Q34" s="223"/>
      <c r="R34" s="171"/>
      <c r="S34" s="171"/>
      <c r="T34" s="223"/>
      <c r="U34" s="171"/>
      <c r="V34" s="223"/>
      <c r="W34" s="171"/>
      <c r="X34" s="171"/>
      <c r="Y34" s="171"/>
      <c r="Z34" s="171"/>
      <c r="AA34" s="171"/>
      <c r="AB34" s="171"/>
      <c r="AC34" s="171"/>
      <c r="AD34" s="171"/>
      <c r="AE34" s="171"/>
      <c r="AF34" s="171"/>
      <c r="AG34" s="223"/>
      <c r="AH34" s="171"/>
      <c r="AI34" s="171"/>
      <c r="AJ34" s="171"/>
      <c r="AK34" s="171"/>
      <c r="AL34" s="171"/>
      <c r="AM34" s="171"/>
      <c r="AN34" s="171"/>
      <c r="AO34" s="171"/>
      <c r="AP34" s="171"/>
      <c r="AQ34" s="171"/>
      <c r="AR34" s="171"/>
      <c r="AS34" s="171"/>
      <c r="AT34" s="171"/>
      <c r="AU34" s="171"/>
      <c r="AV34" s="223"/>
      <c r="AW34" s="171"/>
      <c r="AX34" s="171"/>
      <c r="AY34" s="171"/>
      <c r="AZ34" s="224"/>
      <c r="BA34" s="223"/>
      <c r="BB34" s="172"/>
      <c r="BC34" s="172"/>
      <c r="BD34" s="172"/>
      <c r="BE34" s="217"/>
      <c r="BF34" s="225"/>
      <c r="BG34" s="217"/>
      <c r="BH34" s="225"/>
      <c r="BI34" s="214"/>
      <c r="BJ34" s="172"/>
      <c r="BK34" s="217"/>
      <c r="BL34" s="214"/>
      <c r="BM34" s="172"/>
      <c r="BN34" s="172"/>
      <c r="BO34" s="217"/>
      <c r="BP34" s="226"/>
      <c r="BQ34" s="171"/>
      <c r="BR34" s="227"/>
      <c r="BS34" s="228"/>
    </row>
    <row r="35" spans="1:71" ht="12.75" x14ac:dyDescent="0.2">
      <c r="A35" s="171"/>
      <c r="B35" s="222"/>
      <c r="C35" s="171"/>
      <c r="D35" s="171"/>
      <c r="E35" s="223"/>
      <c r="F35" s="171"/>
      <c r="G35" s="171"/>
      <c r="H35" s="171"/>
      <c r="I35" s="171"/>
      <c r="J35" s="171"/>
      <c r="K35" s="171"/>
      <c r="L35" s="171"/>
      <c r="M35" s="223"/>
      <c r="N35" s="171"/>
      <c r="O35" s="171"/>
      <c r="P35" s="171"/>
      <c r="Q35" s="171"/>
      <c r="R35" s="171"/>
      <c r="S35" s="171"/>
      <c r="T35" s="171"/>
      <c r="U35" s="171"/>
      <c r="V35" s="171"/>
      <c r="W35" s="171"/>
      <c r="X35" s="171"/>
      <c r="Y35" s="171"/>
      <c r="Z35" s="223"/>
      <c r="AA35" s="171"/>
      <c r="AB35" s="171"/>
      <c r="AC35" s="171"/>
      <c r="AD35" s="171"/>
      <c r="AE35" s="171"/>
      <c r="AF35" s="171"/>
      <c r="AG35" s="171"/>
      <c r="AH35" s="171"/>
      <c r="AI35" s="171"/>
      <c r="AJ35" s="171"/>
      <c r="AK35" s="171"/>
      <c r="AL35" s="171"/>
      <c r="AM35" s="171"/>
      <c r="AN35" s="171"/>
      <c r="AO35" s="171"/>
      <c r="AP35" s="171"/>
      <c r="AQ35" s="171"/>
      <c r="AR35" s="171"/>
      <c r="AS35" s="171"/>
      <c r="AT35" s="171"/>
      <c r="AU35" s="223"/>
      <c r="AV35" s="171"/>
      <c r="AW35" s="171"/>
      <c r="AX35" s="171"/>
      <c r="AY35" s="171"/>
      <c r="AZ35" s="224"/>
      <c r="BA35" s="223"/>
      <c r="BB35" s="172"/>
      <c r="BC35" s="172"/>
      <c r="BD35" s="172"/>
      <c r="BE35" s="217"/>
      <c r="BF35" s="225"/>
      <c r="BG35" s="217"/>
      <c r="BH35" s="225"/>
      <c r="BI35" s="214"/>
      <c r="BJ35" s="172"/>
      <c r="BK35" s="217"/>
      <c r="BL35" s="214"/>
      <c r="BM35" s="172"/>
      <c r="BN35" s="172"/>
      <c r="BO35" s="217"/>
      <c r="BP35" s="226"/>
      <c r="BQ35" s="171"/>
      <c r="BR35" s="227"/>
      <c r="BS35" s="228"/>
    </row>
    <row r="36" spans="1:71" ht="12.75" x14ac:dyDescent="0.2">
      <c r="A36" s="171"/>
      <c r="B36" s="287"/>
      <c r="C36" s="288"/>
      <c r="D36" s="288"/>
      <c r="E36" s="288"/>
      <c r="F36" s="288"/>
      <c r="G36" s="288"/>
      <c r="H36" s="288"/>
      <c r="I36" s="288"/>
      <c r="J36" s="288"/>
      <c r="K36" s="288"/>
      <c r="L36" s="288"/>
      <c r="M36" s="288"/>
      <c r="N36" s="288"/>
      <c r="O36" s="288"/>
      <c r="P36" s="288"/>
      <c r="Q36" s="288"/>
      <c r="R36" s="288"/>
      <c r="S36" s="288"/>
      <c r="T36" s="288"/>
      <c r="U36" s="289"/>
      <c r="V36" s="289"/>
      <c r="W36" s="288"/>
      <c r="X36" s="289"/>
      <c r="Y36" s="289"/>
      <c r="Z36" s="288"/>
      <c r="AA36" s="288"/>
      <c r="AB36" s="288"/>
      <c r="AC36" s="288"/>
      <c r="AD36" s="288"/>
      <c r="AE36" s="288"/>
      <c r="AF36" s="288"/>
      <c r="AG36" s="288"/>
      <c r="AH36" s="288"/>
      <c r="AI36" s="288"/>
      <c r="AJ36" s="288"/>
      <c r="AK36" s="288"/>
      <c r="AL36" s="288"/>
      <c r="AM36" s="288"/>
      <c r="AN36" s="288"/>
      <c r="AO36" s="288"/>
      <c r="AP36" s="288"/>
      <c r="AQ36" s="288"/>
      <c r="AR36" s="288"/>
      <c r="AS36" s="288"/>
      <c r="AT36" s="288"/>
      <c r="AU36" s="288"/>
      <c r="AV36" s="288"/>
      <c r="AW36" s="288"/>
      <c r="AX36" s="288"/>
      <c r="AY36" s="288"/>
      <c r="AZ36" s="290"/>
      <c r="BA36" s="223"/>
      <c r="BB36" s="291"/>
      <c r="BC36" s="291"/>
      <c r="BD36" s="172"/>
      <c r="BE36" s="292"/>
      <c r="BF36" s="225"/>
      <c r="BG36" s="292"/>
      <c r="BH36" s="225"/>
      <c r="BI36" s="293"/>
      <c r="BJ36" s="291"/>
      <c r="BK36" s="292"/>
      <c r="BL36" s="293"/>
      <c r="BM36" s="291"/>
      <c r="BN36" s="291"/>
      <c r="BO36" s="292"/>
      <c r="BP36" s="294"/>
      <c r="BQ36" s="288"/>
      <c r="BR36" s="295"/>
      <c r="BS36" s="228"/>
    </row>
    <row r="37" spans="1:71" ht="12.75" x14ac:dyDescent="0.2">
      <c r="A37" s="171"/>
      <c r="B37" s="287"/>
      <c r="C37" s="288"/>
      <c r="D37" s="288"/>
      <c r="E37" s="288"/>
      <c r="F37" s="288"/>
      <c r="G37" s="288"/>
      <c r="H37" s="288"/>
      <c r="I37" s="288"/>
      <c r="J37" s="288"/>
      <c r="K37" s="288"/>
      <c r="L37" s="288"/>
      <c r="M37" s="288"/>
      <c r="N37" s="288"/>
      <c r="O37" s="288"/>
      <c r="P37" s="288"/>
      <c r="Q37" s="288"/>
      <c r="R37" s="288"/>
      <c r="S37" s="288"/>
      <c r="T37" s="288"/>
      <c r="U37" s="289"/>
      <c r="V37" s="288"/>
      <c r="W37" s="288"/>
      <c r="X37" s="288"/>
      <c r="Y37" s="288"/>
      <c r="Z37" s="288"/>
      <c r="AA37" s="288"/>
      <c r="AB37" s="288"/>
      <c r="AC37" s="288"/>
      <c r="AD37" s="288"/>
      <c r="AE37" s="288"/>
      <c r="AF37" s="288"/>
      <c r="AG37" s="288"/>
      <c r="AH37" s="288"/>
      <c r="AI37" s="288"/>
      <c r="AJ37" s="288"/>
      <c r="AK37" s="288"/>
      <c r="AL37" s="288"/>
      <c r="AM37" s="288"/>
      <c r="AN37" s="288"/>
      <c r="AO37" s="288"/>
      <c r="AP37" s="288"/>
      <c r="AQ37" s="288"/>
      <c r="AR37" s="288"/>
      <c r="AS37" s="288"/>
      <c r="AT37" s="288"/>
      <c r="AU37" s="288"/>
      <c r="AV37" s="288"/>
      <c r="AW37" s="288"/>
      <c r="AX37" s="288"/>
      <c r="AY37" s="288"/>
      <c r="AZ37" s="290"/>
      <c r="BA37" s="223"/>
      <c r="BB37" s="291"/>
      <c r="BC37" s="291"/>
      <c r="BD37" s="172"/>
      <c r="BE37" s="292"/>
      <c r="BF37" s="225"/>
      <c r="BG37" s="292"/>
      <c r="BH37" s="225"/>
      <c r="BI37" s="293"/>
      <c r="BJ37" s="291"/>
      <c r="BK37" s="292"/>
      <c r="BL37" s="293"/>
      <c r="BM37" s="291"/>
      <c r="BN37" s="291"/>
      <c r="BO37" s="292"/>
      <c r="BP37" s="294"/>
      <c r="BQ37" s="288"/>
      <c r="BR37" s="295"/>
      <c r="BS37" s="228"/>
    </row>
    <row r="38" spans="1:71" ht="12.75" x14ac:dyDescent="0.2">
      <c r="A38" s="171"/>
      <c r="B38" s="287"/>
      <c r="C38" s="288"/>
      <c r="D38" s="289"/>
      <c r="E38" s="288"/>
      <c r="F38" s="288"/>
      <c r="G38" s="288"/>
      <c r="H38" s="288"/>
      <c r="I38" s="288"/>
      <c r="J38" s="288"/>
      <c r="K38" s="288"/>
      <c r="L38" s="288"/>
      <c r="M38" s="288"/>
      <c r="N38" s="288"/>
      <c r="O38" s="289"/>
      <c r="P38" s="288"/>
      <c r="Q38" s="288"/>
      <c r="R38" s="288"/>
      <c r="S38" s="288"/>
      <c r="T38" s="288"/>
      <c r="U38" s="289"/>
      <c r="V38" s="288"/>
      <c r="W38" s="288"/>
      <c r="X38" s="288"/>
      <c r="Y38" s="288"/>
      <c r="Z38" s="288"/>
      <c r="AA38" s="288"/>
      <c r="AB38" s="288"/>
      <c r="AC38" s="288"/>
      <c r="AD38" s="288"/>
      <c r="AE38" s="288"/>
      <c r="AF38" s="288"/>
      <c r="AG38" s="288"/>
      <c r="AH38" s="288"/>
      <c r="AI38" s="288"/>
      <c r="AJ38" s="288"/>
      <c r="AK38" s="288"/>
      <c r="AL38" s="288"/>
      <c r="AM38" s="288"/>
      <c r="AN38" s="288"/>
      <c r="AO38" s="288"/>
      <c r="AP38" s="288"/>
      <c r="AQ38" s="288"/>
      <c r="AR38" s="288"/>
      <c r="AS38" s="288"/>
      <c r="AT38" s="288"/>
      <c r="AU38" s="288"/>
      <c r="AV38" s="288"/>
      <c r="AW38" s="288"/>
      <c r="AX38" s="288"/>
      <c r="AY38" s="288"/>
      <c r="AZ38" s="290"/>
      <c r="BA38" s="223"/>
      <c r="BB38" s="291"/>
      <c r="BC38" s="291"/>
      <c r="BD38" s="172"/>
      <c r="BE38" s="292"/>
      <c r="BF38" s="225"/>
      <c r="BG38" s="292"/>
      <c r="BH38" s="225"/>
      <c r="BI38" s="293"/>
      <c r="BJ38" s="291"/>
      <c r="BK38" s="292"/>
      <c r="BL38" s="293"/>
      <c r="BM38" s="291"/>
      <c r="BN38" s="291"/>
      <c r="BO38" s="292"/>
      <c r="BP38" s="294"/>
      <c r="BQ38" s="288"/>
      <c r="BR38" s="295"/>
      <c r="BS38" s="228"/>
    </row>
    <row r="39" spans="1:71" ht="12.75" x14ac:dyDescent="0.2">
      <c r="A39" s="171"/>
      <c r="B39" s="287"/>
      <c r="C39" s="288"/>
      <c r="D39" s="289"/>
      <c r="E39" s="288"/>
      <c r="F39" s="288"/>
      <c r="G39" s="288"/>
      <c r="H39" s="289"/>
      <c r="I39" s="288"/>
      <c r="J39" s="288"/>
      <c r="K39" s="288"/>
      <c r="L39" s="289"/>
      <c r="M39" s="288"/>
      <c r="N39" s="288"/>
      <c r="O39" s="289"/>
      <c r="P39" s="288"/>
      <c r="Q39" s="288"/>
      <c r="R39" s="289"/>
      <c r="S39" s="288"/>
      <c r="T39" s="289"/>
      <c r="U39" s="289"/>
      <c r="V39" s="288"/>
      <c r="W39" s="288"/>
      <c r="X39" s="288"/>
      <c r="Y39" s="289"/>
      <c r="Z39" s="288"/>
      <c r="AA39" s="288"/>
      <c r="AB39" s="288"/>
      <c r="AC39" s="288"/>
      <c r="AD39" s="288"/>
      <c r="AE39" s="288"/>
      <c r="AF39" s="288"/>
      <c r="AG39" s="288"/>
      <c r="AH39" s="288"/>
      <c r="AI39" s="288"/>
      <c r="AJ39" s="288"/>
      <c r="AK39" s="288"/>
      <c r="AL39" s="288"/>
      <c r="AM39" s="288"/>
      <c r="AN39" s="288"/>
      <c r="AO39" s="288"/>
      <c r="AP39" s="288"/>
      <c r="AQ39" s="288"/>
      <c r="AR39" s="288"/>
      <c r="AS39" s="288"/>
      <c r="AT39" s="288"/>
      <c r="AU39" s="288"/>
      <c r="AV39" s="288"/>
      <c r="AW39" s="288"/>
      <c r="AX39" s="288"/>
      <c r="AY39" s="288"/>
      <c r="AZ39" s="290"/>
      <c r="BA39" s="223"/>
      <c r="BB39" s="291"/>
      <c r="BC39" s="291"/>
      <c r="BD39" s="172"/>
      <c r="BE39" s="292"/>
      <c r="BF39" s="225"/>
      <c r="BG39" s="292"/>
      <c r="BH39" s="225"/>
      <c r="BI39" s="293"/>
      <c r="BJ39" s="291"/>
      <c r="BK39" s="292"/>
      <c r="BL39" s="293"/>
      <c r="BM39" s="291"/>
      <c r="BN39" s="291"/>
      <c r="BO39" s="292"/>
      <c r="BP39" s="294"/>
      <c r="BQ39" s="288"/>
      <c r="BR39" s="295"/>
      <c r="BS39" s="228"/>
    </row>
    <row r="40" spans="1:71" ht="12.75" x14ac:dyDescent="0.2">
      <c r="A40" s="171"/>
      <c r="B40" s="222"/>
      <c r="C40" s="171"/>
      <c r="D40" s="171"/>
      <c r="E40" s="171"/>
      <c r="F40" s="171"/>
      <c r="G40" s="171"/>
      <c r="H40" s="171"/>
      <c r="I40" s="171"/>
      <c r="J40" s="223"/>
      <c r="K40" s="171"/>
      <c r="L40" s="171"/>
      <c r="M40" s="171"/>
      <c r="N40" s="223"/>
      <c r="O40" s="171"/>
      <c r="P40" s="171"/>
      <c r="Q40" s="171"/>
      <c r="R40" s="171"/>
      <c r="S40" s="171"/>
      <c r="T40" s="171"/>
      <c r="U40" s="171"/>
      <c r="V40" s="171"/>
      <c r="W40" s="171"/>
      <c r="X40" s="171"/>
      <c r="Y40" s="223"/>
      <c r="Z40" s="171"/>
      <c r="AA40" s="171"/>
      <c r="AB40" s="171"/>
      <c r="AC40" s="171"/>
      <c r="AD40" s="171"/>
      <c r="AE40" s="223"/>
      <c r="AF40" s="171"/>
      <c r="AG40" s="171"/>
      <c r="AH40" s="171"/>
      <c r="AI40" s="171"/>
      <c r="AJ40" s="171"/>
      <c r="AK40" s="171"/>
      <c r="AL40" s="171"/>
      <c r="AM40" s="171"/>
      <c r="AN40" s="171"/>
      <c r="AO40" s="171"/>
      <c r="AP40" s="171"/>
      <c r="AQ40" s="171"/>
      <c r="AR40" s="171"/>
      <c r="AS40" s="171"/>
      <c r="AT40" s="171"/>
      <c r="AU40" s="223"/>
      <c r="AV40" s="171"/>
      <c r="AW40" s="171"/>
      <c r="AX40" s="171"/>
      <c r="AY40" s="171"/>
      <c r="AZ40" s="224"/>
      <c r="BA40" s="223"/>
      <c r="BB40" s="172"/>
      <c r="BC40" s="172"/>
      <c r="BD40" s="172"/>
      <c r="BE40" s="217"/>
      <c r="BF40" s="225"/>
      <c r="BG40" s="217"/>
      <c r="BH40" s="225"/>
      <c r="BI40" s="214"/>
      <c r="BJ40" s="172"/>
      <c r="BK40" s="217"/>
      <c r="BL40" s="214"/>
      <c r="BM40" s="172"/>
      <c r="BN40" s="172"/>
      <c r="BO40" s="217"/>
      <c r="BP40" s="226"/>
      <c r="BQ40" s="171"/>
      <c r="BR40" s="277"/>
      <c r="BS40" s="228"/>
    </row>
    <row r="41" spans="1:71" ht="12.75" x14ac:dyDescent="0.2">
      <c r="A41" s="171"/>
      <c r="B41" s="222"/>
      <c r="C41" s="171"/>
      <c r="D41" s="171"/>
      <c r="E41" s="171"/>
      <c r="F41" s="171"/>
      <c r="G41" s="171"/>
      <c r="H41" s="171"/>
      <c r="I41" s="171"/>
      <c r="J41" s="171"/>
      <c r="K41" s="171"/>
      <c r="L41" s="171"/>
      <c r="M41" s="171"/>
      <c r="N41" s="223"/>
      <c r="O41" s="171"/>
      <c r="P41" s="171"/>
      <c r="Q41" s="171"/>
      <c r="R41" s="223"/>
      <c r="S41" s="171"/>
      <c r="T41" s="171"/>
      <c r="U41" s="171"/>
      <c r="V41" s="171"/>
      <c r="W41" s="171"/>
      <c r="X41" s="171"/>
      <c r="Y41" s="223"/>
      <c r="Z41" s="171"/>
      <c r="AA41" s="171"/>
      <c r="AB41" s="171"/>
      <c r="AC41" s="171"/>
      <c r="AD41" s="171"/>
      <c r="AE41" s="171"/>
      <c r="AF41" s="171"/>
      <c r="AG41" s="171"/>
      <c r="AH41" s="171"/>
      <c r="AI41" s="171"/>
      <c r="AJ41" s="171"/>
      <c r="AK41" s="171"/>
      <c r="AL41" s="171"/>
      <c r="AM41" s="171"/>
      <c r="AN41" s="171"/>
      <c r="AO41" s="171"/>
      <c r="AP41" s="171"/>
      <c r="AQ41" s="223"/>
      <c r="AR41" s="171"/>
      <c r="AS41" s="171"/>
      <c r="AT41" s="171"/>
      <c r="AU41" s="171"/>
      <c r="AV41" s="171"/>
      <c r="AW41" s="223"/>
      <c r="AX41" s="171"/>
      <c r="AY41" s="223"/>
      <c r="AZ41" s="296"/>
      <c r="BA41" s="223"/>
      <c r="BB41" s="172"/>
      <c r="BC41" s="172"/>
      <c r="BD41" s="172"/>
      <c r="BE41" s="217"/>
      <c r="BF41" s="225"/>
      <c r="BG41" s="217"/>
      <c r="BH41" s="225"/>
      <c r="BI41" s="214"/>
      <c r="BJ41" s="172"/>
      <c r="BK41" s="217"/>
      <c r="BL41" s="214"/>
      <c r="BM41" s="172"/>
      <c r="BN41" s="172"/>
      <c r="BO41" s="217"/>
      <c r="BP41" s="226"/>
      <c r="BQ41" s="171"/>
      <c r="BR41" s="227"/>
      <c r="BS41" s="228"/>
    </row>
    <row r="42" spans="1:71" ht="12.75" x14ac:dyDescent="0.2">
      <c r="A42" s="171"/>
      <c r="B42" s="222"/>
      <c r="C42" s="171"/>
      <c r="D42" s="223"/>
      <c r="E42" s="171"/>
      <c r="F42" s="171"/>
      <c r="G42" s="223"/>
      <c r="H42" s="171"/>
      <c r="I42" s="223"/>
      <c r="J42" s="171"/>
      <c r="K42" s="171"/>
      <c r="L42" s="171"/>
      <c r="M42" s="171"/>
      <c r="N42" s="171"/>
      <c r="O42" s="223"/>
      <c r="P42" s="223"/>
      <c r="Q42" s="223"/>
      <c r="R42" s="171"/>
      <c r="S42" s="171"/>
      <c r="T42" s="171"/>
      <c r="U42" s="171"/>
      <c r="V42" s="223"/>
      <c r="W42" s="171"/>
      <c r="X42" s="171"/>
      <c r="Y42" s="171"/>
      <c r="Z42" s="223"/>
      <c r="AA42" s="223"/>
      <c r="AB42" s="171"/>
      <c r="AC42" s="171"/>
      <c r="AD42" s="223"/>
      <c r="AE42" s="171"/>
      <c r="AF42" s="171"/>
      <c r="AG42" s="171"/>
      <c r="AH42" s="171"/>
      <c r="AI42" s="171"/>
      <c r="AJ42" s="171"/>
      <c r="AK42" s="171"/>
      <c r="AL42" s="171"/>
      <c r="AM42" s="171"/>
      <c r="AN42" s="171"/>
      <c r="AO42" s="223"/>
      <c r="AP42" s="171"/>
      <c r="AQ42" s="171"/>
      <c r="AR42" s="223"/>
      <c r="AS42" s="171"/>
      <c r="AT42" s="171"/>
      <c r="AU42" s="223"/>
      <c r="AV42" s="171"/>
      <c r="AW42" s="171"/>
      <c r="AX42" s="171"/>
      <c r="AY42" s="171"/>
      <c r="AZ42" s="224"/>
      <c r="BA42" s="223"/>
      <c r="BB42" s="172"/>
      <c r="BC42" s="172"/>
      <c r="BD42" s="172"/>
      <c r="BE42" s="217"/>
      <c r="BF42" s="225"/>
      <c r="BG42" s="217"/>
      <c r="BH42" s="225"/>
      <c r="BI42" s="214"/>
      <c r="BJ42" s="172"/>
      <c r="BK42" s="217"/>
      <c r="BL42" s="214"/>
      <c r="BM42" s="172"/>
      <c r="BN42" s="172"/>
      <c r="BO42" s="217"/>
      <c r="BP42" s="226"/>
      <c r="BQ42" s="171"/>
      <c r="BR42" s="229"/>
      <c r="BS42" s="228"/>
    </row>
    <row r="43" spans="1:71" ht="12.75" x14ac:dyDescent="0.2">
      <c r="A43" s="171"/>
      <c r="B43" s="222"/>
      <c r="C43" s="171"/>
      <c r="D43" s="171"/>
      <c r="E43" s="171"/>
      <c r="F43" s="171"/>
      <c r="G43" s="171"/>
      <c r="H43" s="171"/>
      <c r="I43" s="171"/>
      <c r="J43" s="223"/>
      <c r="K43" s="171"/>
      <c r="L43" s="171"/>
      <c r="M43" s="171"/>
      <c r="N43" s="171"/>
      <c r="O43" s="171"/>
      <c r="P43" s="171"/>
      <c r="Q43" s="171"/>
      <c r="R43" s="171"/>
      <c r="S43" s="171"/>
      <c r="T43" s="171"/>
      <c r="U43" s="171"/>
      <c r="V43" s="171"/>
      <c r="W43" s="171"/>
      <c r="X43" s="171"/>
      <c r="Y43" s="171"/>
      <c r="Z43" s="171"/>
      <c r="AA43" s="171"/>
      <c r="AB43" s="171"/>
      <c r="AC43" s="171"/>
      <c r="AD43" s="171"/>
      <c r="AE43" s="223"/>
      <c r="AF43" s="171"/>
      <c r="AG43" s="171"/>
      <c r="AH43" s="171"/>
      <c r="AI43" s="171"/>
      <c r="AJ43" s="171"/>
      <c r="AK43" s="171"/>
      <c r="AL43" s="171"/>
      <c r="AM43" s="171"/>
      <c r="AN43" s="171"/>
      <c r="AO43" s="171"/>
      <c r="AP43" s="171"/>
      <c r="AQ43" s="171"/>
      <c r="AR43" s="171"/>
      <c r="AS43" s="171"/>
      <c r="AT43" s="171"/>
      <c r="AU43" s="171"/>
      <c r="AV43" s="171"/>
      <c r="AW43" s="171"/>
      <c r="AX43" s="171"/>
      <c r="AY43" s="171"/>
      <c r="AZ43" s="224"/>
      <c r="BA43" s="223"/>
      <c r="BB43" s="172"/>
      <c r="BC43" s="172"/>
      <c r="BD43" s="172"/>
      <c r="BE43" s="217"/>
      <c r="BF43" s="225"/>
      <c r="BG43" s="217"/>
      <c r="BH43" s="225"/>
      <c r="BI43" s="214"/>
      <c r="BJ43" s="172"/>
      <c r="BK43" s="217"/>
      <c r="BL43" s="214"/>
      <c r="BM43" s="172"/>
      <c r="BN43" s="172"/>
      <c r="BO43" s="217"/>
      <c r="BP43" s="226"/>
      <c r="BQ43" s="171"/>
      <c r="BR43" s="285"/>
      <c r="BS43" s="228"/>
    </row>
    <row r="44" spans="1:71" ht="12.75" x14ac:dyDescent="0.2">
      <c r="A44" s="171"/>
      <c r="B44" s="222"/>
      <c r="C44" s="171"/>
      <c r="D44" s="171"/>
      <c r="E44" s="171"/>
      <c r="F44" s="171"/>
      <c r="G44" s="171"/>
      <c r="H44" s="171"/>
      <c r="I44" s="171"/>
      <c r="J44" s="223"/>
      <c r="K44" s="171"/>
      <c r="L44" s="171"/>
      <c r="M44" s="171"/>
      <c r="N44" s="171"/>
      <c r="O44" s="171"/>
      <c r="P44" s="171"/>
      <c r="Q44" s="171"/>
      <c r="R44" s="171"/>
      <c r="S44" s="171"/>
      <c r="T44" s="171"/>
      <c r="U44" s="171"/>
      <c r="V44" s="171"/>
      <c r="W44" s="171"/>
      <c r="X44" s="171"/>
      <c r="Y44" s="171"/>
      <c r="Z44" s="171"/>
      <c r="AA44" s="171"/>
      <c r="AB44" s="171"/>
      <c r="AC44" s="171"/>
      <c r="AD44" s="171"/>
      <c r="AE44" s="223"/>
      <c r="AF44" s="171"/>
      <c r="AG44" s="171"/>
      <c r="AH44" s="171"/>
      <c r="AI44" s="171"/>
      <c r="AJ44" s="171"/>
      <c r="AK44" s="171"/>
      <c r="AL44" s="171"/>
      <c r="AM44" s="171"/>
      <c r="AN44" s="171"/>
      <c r="AO44" s="171"/>
      <c r="AP44" s="171"/>
      <c r="AQ44" s="171"/>
      <c r="AR44" s="171"/>
      <c r="AS44" s="171"/>
      <c r="AT44" s="171"/>
      <c r="AU44" s="223"/>
      <c r="AV44" s="171"/>
      <c r="AW44" s="171"/>
      <c r="AX44" s="171"/>
      <c r="AY44" s="171"/>
      <c r="AZ44" s="224"/>
      <c r="BA44" s="223"/>
      <c r="BB44" s="172"/>
      <c r="BC44" s="172"/>
      <c r="BD44" s="172"/>
      <c r="BE44" s="217"/>
      <c r="BF44" s="225"/>
      <c r="BG44" s="217"/>
      <c r="BH44" s="225"/>
      <c r="BI44" s="214"/>
      <c r="BJ44" s="172"/>
      <c r="BK44" s="217"/>
      <c r="BL44" s="214"/>
      <c r="BM44" s="172"/>
      <c r="BN44" s="172"/>
      <c r="BO44" s="217"/>
      <c r="BP44" s="226"/>
      <c r="BQ44" s="171"/>
      <c r="BR44" s="277"/>
      <c r="BS44" s="228"/>
    </row>
    <row r="45" spans="1:71" ht="13.5" thickBot="1" x14ac:dyDescent="0.25">
      <c r="A45" s="231"/>
      <c r="B45" s="232"/>
      <c r="C45" s="231"/>
      <c r="D45" s="231"/>
      <c r="E45" s="231"/>
      <c r="F45" s="231"/>
      <c r="G45" s="231"/>
      <c r="H45" s="231"/>
      <c r="I45" s="231"/>
      <c r="J45" s="231"/>
      <c r="K45" s="231"/>
      <c r="L45" s="231"/>
      <c r="M45" s="231"/>
      <c r="N45" s="231"/>
      <c r="O45" s="231"/>
      <c r="P45" s="231"/>
      <c r="Q45" s="231"/>
      <c r="R45" s="231"/>
      <c r="S45" s="231"/>
      <c r="T45" s="233"/>
      <c r="U45" s="231"/>
      <c r="V45" s="231"/>
      <c r="W45" s="231"/>
      <c r="X45" s="231"/>
      <c r="Y45" s="231"/>
      <c r="Z45" s="231"/>
      <c r="AA45" s="231"/>
      <c r="AB45" s="231"/>
      <c r="AC45" s="231"/>
      <c r="AD45" s="231"/>
      <c r="AE45" s="231"/>
      <c r="AF45" s="231"/>
      <c r="AG45" s="231"/>
      <c r="AH45" s="231"/>
      <c r="AI45" s="231"/>
      <c r="AJ45" s="231"/>
      <c r="AK45" s="231"/>
      <c r="AL45" s="231"/>
      <c r="AM45" s="231"/>
      <c r="AN45" s="231"/>
      <c r="AO45" s="231"/>
      <c r="AP45" s="231"/>
      <c r="AQ45" s="231"/>
      <c r="AR45" s="231"/>
      <c r="AS45" s="231"/>
      <c r="AT45" s="231"/>
      <c r="AU45" s="231"/>
      <c r="AV45" s="231"/>
      <c r="AW45" s="231"/>
      <c r="AX45" s="231"/>
      <c r="AY45" s="231"/>
      <c r="AZ45" s="234"/>
      <c r="BA45" s="233"/>
      <c r="BB45" s="236"/>
      <c r="BC45" s="236"/>
      <c r="BD45" s="236"/>
      <c r="BE45" s="237"/>
      <c r="BF45" s="297"/>
      <c r="BG45" s="237"/>
      <c r="BH45" s="298"/>
      <c r="BI45" s="235"/>
      <c r="BJ45" s="236"/>
      <c r="BK45" s="237"/>
      <c r="BL45" s="235"/>
      <c r="BM45" s="236"/>
      <c r="BN45" s="236"/>
      <c r="BO45" s="237"/>
      <c r="BP45" s="238"/>
      <c r="BQ45" s="231"/>
      <c r="BR45" s="299"/>
      <c r="BS45" s="239"/>
    </row>
    <row r="46" spans="1:71" customFormat="1" thickTop="1" x14ac:dyDescent="0.25">
      <c r="A46" s="240"/>
      <c r="B46" s="240"/>
      <c r="C46" s="241"/>
      <c r="D46" s="241"/>
      <c r="E46" s="241"/>
      <c r="F46" s="241"/>
      <c r="G46" s="240"/>
      <c r="H46" s="240"/>
      <c r="I46" s="241"/>
      <c r="J46" s="241"/>
      <c r="K46" s="241"/>
      <c r="L46" s="241"/>
      <c r="M46" s="241"/>
      <c r="N46" s="241"/>
      <c r="O46" s="241"/>
      <c r="P46" s="241"/>
      <c r="Q46" s="241"/>
      <c r="R46" s="241"/>
      <c r="S46" s="241"/>
      <c r="T46" s="241"/>
      <c r="U46" s="241"/>
      <c r="V46" s="241"/>
      <c r="W46" s="241"/>
      <c r="X46" s="241"/>
      <c r="Y46" s="241"/>
      <c r="Z46" s="241"/>
      <c r="AA46" s="241"/>
      <c r="AB46" s="241"/>
      <c r="AC46" s="241"/>
      <c r="AD46" s="241"/>
      <c r="AE46" s="241"/>
      <c r="AF46" s="241"/>
      <c r="AG46" s="241"/>
      <c r="AH46" s="241"/>
      <c r="AI46" s="241"/>
      <c r="AJ46" s="241"/>
      <c r="AK46" s="241"/>
      <c r="AL46" s="241"/>
      <c r="AM46" s="241"/>
      <c r="AN46" s="241"/>
      <c r="AO46" s="241"/>
      <c r="AP46" s="241"/>
      <c r="AQ46" s="241"/>
      <c r="AR46" s="241"/>
      <c r="AS46" s="241"/>
      <c r="AT46" s="241"/>
      <c r="AU46" s="241"/>
      <c r="AV46" s="241"/>
      <c r="AW46" s="241"/>
      <c r="AX46" s="241"/>
      <c r="AY46" s="241"/>
      <c r="AZ46" s="300"/>
      <c r="BA46" s="301"/>
      <c r="BB46" s="241"/>
      <c r="BC46" s="241"/>
      <c r="BD46" s="241"/>
      <c r="BE46" s="302"/>
      <c r="BF46" s="303"/>
      <c r="BG46" s="303"/>
      <c r="BH46" s="303"/>
      <c r="BI46" s="301"/>
      <c r="BJ46" s="241"/>
      <c r="BK46" s="302"/>
      <c r="BL46" s="301"/>
      <c r="BM46" s="241"/>
      <c r="BN46" s="241"/>
      <c r="BO46" s="249"/>
      <c r="BP46" s="301"/>
      <c r="BQ46" s="251"/>
      <c r="BR46" s="304"/>
      <c r="BS46" s="305"/>
    </row>
    <row r="47" spans="1:71" customFormat="1" ht="15" x14ac:dyDescent="0.25">
      <c r="A47" s="254"/>
      <c r="B47" s="254" t="s">
        <v>117</v>
      </c>
      <c r="C47" s="306"/>
      <c r="D47" s="306"/>
      <c r="E47" s="306"/>
      <c r="F47" s="256"/>
      <c r="G47" s="254"/>
      <c r="H47" s="254"/>
      <c r="I47" s="256"/>
      <c r="J47" s="256"/>
      <c r="K47" s="256"/>
      <c r="L47" s="256"/>
      <c r="M47" s="256"/>
      <c r="N47" s="256"/>
      <c r="O47" s="256"/>
      <c r="P47" s="256"/>
      <c r="Q47" s="256"/>
      <c r="R47" s="256"/>
      <c r="S47" s="256"/>
      <c r="T47" s="256"/>
      <c r="U47" s="256"/>
      <c r="V47" s="256"/>
      <c r="W47" s="256"/>
      <c r="X47" s="256"/>
      <c r="Y47" s="256"/>
      <c r="Z47" s="256"/>
      <c r="AA47" s="256"/>
      <c r="AB47" s="256"/>
      <c r="AC47" s="256"/>
      <c r="AD47" s="256"/>
      <c r="AE47" s="256"/>
      <c r="AF47" s="256"/>
      <c r="AG47" s="256"/>
      <c r="AH47" s="256"/>
      <c r="AI47" s="256"/>
      <c r="AJ47" s="256"/>
      <c r="AK47" s="256"/>
      <c r="AL47" s="256"/>
      <c r="AM47" s="256"/>
      <c r="AN47" s="256"/>
      <c r="AO47" s="256"/>
      <c r="AP47" s="256"/>
      <c r="AQ47" s="256"/>
      <c r="AR47" s="256"/>
      <c r="AS47" s="256"/>
      <c r="AT47" s="256"/>
      <c r="AU47" s="256"/>
      <c r="AV47" s="256"/>
      <c r="AW47" s="256"/>
      <c r="AX47" s="256"/>
      <c r="AY47" s="256"/>
      <c r="AZ47" s="307"/>
      <c r="BA47" s="308"/>
      <c r="BB47" s="306"/>
      <c r="BC47" s="306"/>
      <c r="BD47" s="256"/>
      <c r="BE47" s="309"/>
      <c r="BF47" s="310"/>
      <c r="BG47" s="310"/>
      <c r="BH47" s="310"/>
      <c r="BI47" s="311"/>
      <c r="BJ47" s="256"/>
      <c r="BK47" s="309"/>
      <c r="BL47" s="311"/>
      <c r="BM47" s="256"/>
      <c r="BN47" s="256"/>
      <c r="BO47" s="309"/>
      <c r="BP47" s="311"/>
      <c r="BQ47" s="260"/>
      <c r="BR47" s="312"/>
      <c r="BS47" s="313"/>
    </row>
    <row r="48" spans="1:71" customFormat="1" ht="15" x14ac:dyDescent="0.25">
      <c r="A48" s="254"/>
      <c r="B48" s="254" t="s">
        <v>118</v>
      </c>
      <c r="C48" s="256"/>
      <c r="D48" s="256"/>
      <c r="E48" s="256"/>
      <c r="F48" s="256"/>
      <c r="G48" s="254"/>
      <c r="H48" s="254"/>
      <c r="I48" s="256"/>
      <c r="J48" s="256"/>
      <c r="K48" s="256"/>
      <c r="L48" s="256"/>
      <c r="M48" s="256"/>
      <c r="N48" s="256"/>
      <c r="O48" s="256"/>
      <c r="P48" s="256"/>
      <c r="Q48" s="256"/>
      <c r="R48" s="256"/>
      <c r="S48" s="256"/>
      <c r="T48" s="256"/>
      <c r="U48" s="256"/>
      <c r="V48" s="256"/>
      <c r="W48" s="256"/>
      <c r="X48" s="256"/>
      <c r="Y48" s="256"/>
      <c r="Z48" s="256"/>
      <c r="AA48" s="256"/>
      <c r="AB48" s="256"/>
      <c r="AC48" s="256"/>
      <c r="AD48" s="256"/>
      <c r="AE48" s="256"/>
      <c r="AF48" s="256"/>
      <c r="AG48" s="256"/>
      <c r="AH48" s="256"/>
      <c r="AI48" s="256"/>
      <c r="AJ48" s="256"/>
      <c r="AK48" s="256"/>
      <c r="AL48" s="256"/>
      <c r="AM48" s="256"/>
      <c r="AN48" s="256"/>
      <c r="AO48" s="256"/>
      <c r="AP48" s="256"/>
      <c r="AQ48" s="256"/>
      <c r="AR48" s="256"/>
      <c r="AS48" s="256"/>
      <c r="AT48" s="256"/>
      <c r="AU48" s="256"/>
      <c r="AV48" s="256"/>
      <c r="AW48" s="256"/>
      <c r="AX48" s="256"/>
      <c r="AY48" s="256"/>
      <c r="AZ48" s="307"/>
      <c r="BA48" s="311"/>
      <c r="BB48" s="256"/>
      <c r="BC48" s="256"/>
      <c r="BD48" s="256"/>
      <c r="BE48" s="309">
        <f>SUM(BA48:BD48)</f>
        <v>0</v>
      </c>
      <c r="BF48" s="310"/>
      <c r="BG48" s="310"/>
      <c r="BH48" s="310"/>
      <c r="BI48" s="311"/>
      <c r="BJ48" s="256"/>
      <c r="BK48" s="309"/>
      <c r="BL48" s="311"/>
      <c r="BM48" s="256"/>
      <c r="BN48" s="256"/>
      <c r="BO48" s="309"/>
      <c r="BP48" s="311"/>
      <c r="BQ48" s="260"/>
      <c r="BR48" s="312"/>
      <c r="BS48" s="313"/>
    </row>
    <row r="49" spans="1:71" customFormat="1" ht="15" x14ac:dyDescent="0.25">
      <c r="A49" s="260"/>
      <c r="B49" s="260"/>
      <c r="C49" s="276"/>
      <c r="D49" s="276"/>
      <c r="E49" s="276"/>
      <c r="F49" s="276"/>
      <c r="G49" s="260"/>
      <c r="H49" s="260"/>
      <c r="I49" s="256"/>
      <c r="J49" s="256"/>
      <c r="K49" s="256"/>
      <c r="L49" s="256"/>
      <c r="M49" s="256"/>
      <c r="N49" s="256"/>
      <c r="O49" s="256"/>
      <c r="P49" s="256"/>
      <c r="Q49" s="256"/>
      <c r="R49" s="256"/>
      <c r="S49" s="256"/>
      <c r="T49" s="256"/>
      <c r="U49" s="256"/>
      <c r="V49" s="256"/>
      <c r="W49" s="256"/>
      <c r="X49" s="256"/>
      <c r="Y49" s="256"/>
      <c r="Z49" s="256"/>
      <c r="AA49" s="256"/>
      <c r="AB49" s="256"/>
      <c r="AC49" s="256"/>
      <c r="AD49" s="256"/>
      <c r="AE49" s="256"/>
      <c r="AF49" s="256"/>
      <c r="AG49" s="256"/>
      <c r="AH49" s="256"/>
      <c r="AI49" s="256"/>
      <c r="AJ49" s="256"/>
      <c r="AK49" s="256"/>
      <c r="AL49" s="256"/>
      <c r="AM49" s="256"/>
      <c r="AN49" s="256"/>
      <c r="AO49" s="256"/>
      <c r="AP49" s="256"/>
      <c r="AQ49" s="256"/>
      <c r="AR49" s="256"/>
      <c r="AS49" s="256"/>
      <c r="AT49" s="256"/>
      <c r="AU49" s="256"/>
      <c r="AV49" s="256"/>
      <c r="AW49" s="256"/>
      <c r="AX49" s="256"/>
      <c r="AY49" s="256"/>
      <c r="AZ49" s="307"/>
      <c r="BA49" s="311"/>
      <c r="BB49" s="256"/>
      <c r="BC49" s="256"/>
      <c r="BD49" s="256"/>
      <c r="BE49" s="309"/>
      <c r="BF49" s="310"/>
      <c r="BG49" s="310"/>
      <c r="BH49" s="310"/>
      <c r="BI49" s="311"/>
      <c r="BJ49" s="256"/>
      <c r="BK49" s="309"/>
      <c r="BL49" s="311"/>
      <c r="BM49" s="256"/>
      <c r="BN49" s="256"/>
      <c r="BO49" s="309"/>
      <c r="BP49" s="311"/>
      <c r="BQ49" s="260"/>
      <c r="BR49" s="285"/>
      <c r="BS49" s="286"/>
    </row>
    <row r="50" spans="1:71" customFormat="1" ht="15" x14ac:dyDescent="0.25">
      <c r="A50" s="260"/>
      <c r="B50" s="260"/>
      <c r="C50" s="276"/>
      <c r="D50" s="276"/>
      <c r="E50" s="276"/>
      <c r="F50" s="276"/>
      <c r="G50" s="260"/>
      <c r="H50" s="260"/>
      <c r="I50" s="256"/>
      <c r="J50" s="256"/>
      <c r="K50" s="256"/>
      <c r="L50" s="256"/>
      <c r="M50" s="256"/>
      <c r="N50" s="256"/>
      <c r="O50" s="256"/>
      <c r="P50" s="256"/>
      <c r="Q50" s="256"/>
      <c r="R50" s="256"/>
      <c r="S50" s="256"/>
      <c r="T50" s="256"/>
      <c r="U50" s="256"/>
      <c r="V50" s="256"/>
      <c r="W50" s="256"/>
      <c r="X50" s="256"/>
      <c r="Y50" s="256"/>
      <c r="Z50" s="256"/>
      <c r="AA50" s="256"/>
      <c r="AB50" s="256"/>
      <c r="AC50" s="256"/>
      <c r="AD50" s="256"/>
      <c r="AE50" s="256"/>
      <c r="AF50" s="256"/>
      <c r="AG50" s="256"/>
      <c r="AH50" s="256"/>
      <c r="AI50" s="256"/>
      <c r="AJ50" s="256"/>
      <c r="AK50" s="256"/>
      <c r="AL50" s="256"/>
      <c r="AM50" s="256"/>
      <c r="AN50" s="256"/>
      <c r="AO50" s="256"/>
      <c r="AP50" s="256"/>
      <c r="AQ50" s="256"/>
      <c r="AR50" s="256"/>
      <c r="AS50" s="256"/>
      <c r="AT50" s="256"/>
      <c r="AU50" s="256"/>
      <c r="AV50" s="256"/>
      <c r="AW50" s="256"/>
      <c r="AX50" s="256"/>
      <c r="AY50" s="256"/>
      <c r="AZ50" s="307"/>
      <c r="BA50" s="311"/>
      <c r="BB50" s="256"/>
      <c r="BC50" s="256"/>
      <c r="BD50" s="256"/>
      <c r="BE50" s="309"/>
      <c r="BF50" s="310"/>
      <c r="BG50" s="310"/>
      <c r="BH50" s="310"/>
      <c r="BI50" s="311"/>
      <c r="BJ50" s="256"/>
      <c r="BK50" s="309"/>
      <c r="BL50" s="311"/>
      <c r="BM50" s="256"/>
      <c r="BN50" s="256"/>
      <c r="BO50" s="309"/>
      <c r="BP50" s="311"/>
      <c r="BQ50" s="260"/>
      <c r="BR50" s="285"/>
      <c r="BS50" s="286"/>
    </row>
    <row r="51" spans="1:71" ht="12.75" x14ac:dyDescent="0.2">
      <c r="A51" s="171"/>
      <c r="B51" s="171"/>
      <c r="C51" s="172">
        <f>SUM(C7:C50)</f>
        <v>0</v>
      </c>
      <c r="D51" s="172">
        <f t="shared" ref="D51:AZ51" si="4">SUM(D7:D50)</f>
        <v>0</v>
      </c>
      <c r="E51" s="172">
        <f t="shared" si="4"/>
        <v>0</v>
      </c>
      <c r="F51" s="172">
        <f t="shared" si="4"/>
        <v>0</v>
      </c>
      <c r="G51" s="172">
        <f t="shared" si="4"/>
        <v>0</v>
      </c>
      <c r="H51" s="172">
        <f t="shared" si="4"/>
        <v>0</v>
      </c>
      <c r="I51" s="172">
        <f t="shared" si="4"/>
        <v>0</v>
      </c>
      <c r="J51" s="172">
        <f t="shared" si="4"/>
        <v>0</v>
      </c>
      <c r="K51" s="172">
        <f t="shared" si="4"/>
        <v>0</v>
      </c>
      <c r="L51" s="172">
        <f t="shared" si="4"/>
        <v>0</v>
      </c>
      <c r="M51" s="172">
        <f t="shared" si="4"/>
        <v>0</v>
      </c>
      <c r="N51" s="172">
        <f t="shared" si="4"/>
        <v>0</v>
      </c>
      <c r="O51" s="172">
        <f t="shared" si="4"/>
        <v>0</v>
      </c>
      <c r="P51" s="172">
        <f t="shared" si="4"/>
        <v>0</v>
      </c>
      <c r="Q51" s="172">
        <f t="shared" si="4"/>
        <v>0</v>
      </c>
      <c r="R51" s="172">
        <f t="shared" si="4"/>
        <v>0</v>
      </c>
      <c r="S51" s="172">
        <f t="shared" si="4"/>
        <v>0</v>
      </c>
      <c r="T51" s="172">
        <f t="shared" si="4"/>
        <v>0</v>
      </c>
      <c r="U51" s="172">
        <f t="shared" si="4"/>
        <v>0</v>
      </c>
      <c r="V51" s="172">
        <f t="shared" si="4"/>
        <v>0</v>
      </c>
      <c r="W51" s="172">
        <f t="shared" si="4"/>
        <v>0</v>
      </c>
      <c r="X51" s="172">
        <f t="shared" si="4"/>
        <v>0</v>
      </c>
      <c r="Y51" s="172">
        <f t="shared" si="4"/>
        <v>0</v>
      </c>
      <c r="Z51" s="172">
        <f t="shared" si="4"/>
        <v>0</v>
      </c>
      <c r="AA51" s="172">
        <f t="shared" si="4"/>
        <v>0</v>
      </c>
      <c r="AB51" s="172">
        <f t="shared" si="4"/>
        <v>0</v>
      </c>
      <c r="AC51" s="172">
        <f t="shared" si="4"/>
        <v>0</v>
      </c>
      <c r="AD51" s="172">
        <f t="shared" si="4"/>
        <v>0</v>
      </c>
      <c r="AE51" s="172">
        <f t="shared" si="4"/>
        <v>0</v>
      </c>
      <c r="AF51" s="172">
        <f t="shared" si="4"/>
        <v>0</v>
      </c>
      <c r="AG51" s="172">
        <f t="shared" si="4"/>
        <v>0</v>
      </c>
      <c r="AH51" s="172">
        <f t="shared" si="4"/>
        <v>0</v>
      </c>
      <c r="AI51" s="172">
        <f t="shared" si="4"/>
        <v>0</v>
      </c>
      <c r="AJ51" s="172">
        <f t="shared" si="4"/>
        <v>0</v>
      </c>
      <c r="AK51" s="172">
        <f t="shared" si="4"/>
        <v>0</v>
      </c>
      <c r="AL51" s="172">
        <f t="shared" si="4"/>
        <v>0</v>
      </c>
      <c r="AM51" s="172">
        <f t="shared" si="4"/>
        <v>0</v>
      </c>
      <c r="AN51" s="172">
        <f t="shared" si="4"/>
        <v>0</v>
      </c>
      <c r="AO51" s="172">
        <f t="shared" si="4"/>
        <v>0</v>
      </c>
      <c r="AP51" s="172">
        <f t="shared" si="4"/>
        <v>0</v>
      </c>
      <c r="AQ51" s="172">
        <f t="shared" si="4"/>
        <v>0</v>
      </c>
      <c r="AR51" s="172">
        <f t="shared" si="4"/>
        <v>0</v>
      </c>
      <c r="AS51" s="172">
        <f t="shared" si="4"/>
        <v>0</v>
      </c>
      <c r="AT51" s="172">
        <f t="shared" si="4"/>
        <v>0</v>
      </c>
      <c r="AU51" s="172">
        <f t="shared" si="4"/>
        <v>0</v>
      </c>
      <c r="AV51" s="172">
        <f t="shared" si="4"/>
        <v>0</v>
      </c>
      <c r="AW51" s="172">
        <f t="shared" si="4"/>
        <v>0</v>
      </c>
      <c r="AX51" s="172">
        <f t="shared" si="4"/>
        <v>0</v>
      </c>
      <c r="AY51" s="172">
        <f t="shared" si="4"/>
        <v>0</v>
      </c>
      <c r="AZ51" s="172">
        <f t="shared" si="4"/>
        <v>0</v>
      </c>
      <c r="BA51" s="193"/>
      <c r="BB51" s="193"/>
      <c r="BC51" s="193"/>
      <c r="BD51" s="193"/>
      <c r="BE51" s="193">
        <f>BE16+BE46</f>
        <v>0</v>
      </c>
      <c r="BF51" s="150"/>
      <c r="BG51" s="150"/>
      <c r="BH51" s="150"/>
      <c r="BI51" s="150"/>
      <c r="BJ51" s="150"/>
      <c r="BK51" s="150"/>
      <c r="BL51" s="150"/>
      <c r="BM51" s="150"/>
      <c r="BN51" s="150"/>
      <c r="BO51" s="150"/>
      <c r="BP51" s="152"/>
    </row>
    <row r="52" spans="1:71" ht="12.75" x14ac:dyDescent="0.2">
      <c r="A52" s="171"/>
      <c r="B52" s="171"/>
      <c r="C52" s="171"/>
      <c r="D52" s="171"/>
      <c r="E52" s="171"/>
      <c r="F52" s="171"/>
      <c r="G52" s="171"/>
      <c r="H52" s="171"/>
      <c r="I52" s="171"/>
      <c r="J52" s="171"/>
      <c r="K52" s="171"/>
      <c r="L52" s="171"/>
      <c r="M52" s="171"/>
      <c r="N52" s="171"/>
      <c r="O52" s="171"/>
      <c r="P52" s="171"/>
      <c r="Q52" s="171"/>
      <c r="R52" s="171"/>
      <c r="S52" s="171"/>
      <c r="T52" s="171"/>
      <c r="U52" s="171"/>
      <c r="V52" s="171"/>
      <c r="W52" s="171"/>
      <c r="X52" s="171"/>
      <c r="Y52" s="171"/>
      <c r="Z52" s="171"/>
      <c r="AA52" s="171"/>
      <c r="AB52" s="171"/>
      <c r="AC52" s="171"/>
      <c r="AD52" s="171"/>
      <c r="AE52" s="171"/>
      <c r="AF52" s="171"/>
      <c r="AG52" s="171"/>
      <c r="AH52" s="171"/>
      <c r="AI52" s="171"/>
      <c r="AJ52" s="171"/>
      <c r="AK52" s="171"/>
      <c r="AL52" s="171"/>
      <c r="AM52" s="171"/>
      <c r="AN52" s="171"/>
      <c r="AO52" s="171"/>
      <c r="AP52" s="171"/>
      <c r="AQ52" s="171"/>
      <c r="AR52" s="171"/>
      <c r="AS52" s="171"/>
      <c r="AT52" s="171"/>
      <c r="AU52" s="171"/>
      <c r="AV52" s="171"/>
      <c r="AW52" s="171"/>
      <c r="AX52" s="171"/>
      <c r="AY52" s="171"/>
      <c r="AZ52" s="171"/>
      <c r="BA52" s="173"/>
      <c r="BD52" s="180"/>
      <c r="BE52" s="180"/>
      <c r="BF52" s="180"/>
      <c r="BG52" s="180"/>
      <c r="BH52" s="180"/>
      <c r="BI52" s="180"/>
      <c r="BJ52" s="180"/>
      <c r="BK52" s="180"/>
      <c r="BL52" s="180"/>
      <c r="BM52" s="180"/>
      <c r="BN52" s="180"/>
      <c r="BO52" s="180"/>
      <c r="BP52" s="178"/>
    </row>
    <row r="53" spans="1:71" ht="12.75" x14ac:dyDescent="0.2">
      <c r="BA53" s="150"/>
    </row>
    <row r="54" spans="1:71" ht="12.75" x14ac:dyDescent="0.2">
      <c r="BA54" s="150"/>
    </row>
    <row r="55" spans="1:71" ht="12.75" x14ac:dyDescent="0.2">
      <c r="BA55" s="150"/>
    </row>
    <row r="56" spans="1:71" ht="12.75" x14ac:dyDescent="0.2">
      <c r="BA56" s="150"/>
    </row>
    <row r="57" spans="1:71" ht="12.75" x14ac:dyDescent="0.2">
      <c r="BA57" s="150"/>
    </row>
    <row r="58" spans="1:71" ht="12.75" x14ac:dyDescent="0.2">
      <c r="BA58" s="150"/>
    </row>
    <row r="59" spans="1:71" ht="12.75" x14ac:dyDescent="0.2">
      <c r="BA59" s="150"/>
    </row>
    <row r="60" spans="1:71" ht="12.75" x14ac:dyDescent="0.2">
      <c r="BA60" s="150"/>
    </row>
    <row r="61" spans="1:71" ht="12.75" x14ac:dyDescent="0.2">
      <c r="BA61" s="150"/>
    </row>
    <row r="62" spans="1:71" ht="12.75" x14ac:dyDescent="0.2">
      <c r="BA62" s="150"/>
    </row>
    <row r="63" spans="1:71" ht="12.75" x14ac:dyDescent="0.2">
      <c r="BA63" s="150"/>
    </row>
    <row r="64" spans="1:71" ht="12.75" x14ac:dyDescent="0.2">
      <c r="BA64" s="150"/>
    </row>
    <row r="65" spans="53:53" ht="12.75" x14ac:dyDescent="0.2">
      <c r="BA65" s="150"/>
    </row>
    <row r="66" spans="53:53" ht="12.75" x14ac:dyDescent="0.2">
      <c r="BA66" s="150"/>
    </row>
    <row r="67" spans="53:53" ht="12.75" x14ac:dyDescent="0.2">
      <c r="BA67" s="150"/>
    </row>
    <row r="68" spans="53:53" ht="12.75" x14ac:dyDescent="0.2">
      <c r="BA68" s="150"/>
    </row>
    <row r="69" spans="53:53" ht="12.75" x14ac:dyDescent="0.2">
      <c r="BA69" s="150"/>
    </row>
    <row r="70" spans="53:53" ht="12.75" x14ac:dyDescent="0.2">
      <c r="BA70" s="150"/>
    </row>
    <row r="71" spans="53:53" ht="12.75" x14ac:dyDescent="0.2">
      <c r="BA71" s="150"/>
    </row>
    <row r="72" spans="53:53" ht="12.75" x14ac:dyDescent="0.2">
      <c r="BA72" s="150"/>
    </row>
    <row r="73" spans="53:53" ht="12.75" x14ac:dyDescent="0.2">
      <c r="BA73" s="150"/>
    </row>
    <row r="74" spans="53:53" ht="12.75" x14ac:dyDescent="0.2">
      <c r="BA74" s="150"/>
    </row>
    <row r="75" spans="53:53" ht="12.75" x14ac:dyDescent="0.2">
      <c r="BA75" s="150"/>
    </row>
    <row r="76" spans="53:53" ht="12.75" x14ac:dyDescent="0.2">
      <c r="BA76" s="150"/>
    </row>
    <row r="77" spans="53:53" ht="12.75" x14ac:dyDescent="0.2">
      <c r="BA77" s="150"/>
    </row>
    <row r="78" spans="53:53" ht="12.75" x14ac:dyDescent="0.2">
      <c r="BA78" s="150"/>
    </row>
    <row r="79" spans="53:53" ht="12.75" x14ac:dyDescent="0.2">
      <c r="BA79" s="150"/>
    </row>
    <row r="80" spans="53:53" ht="12.75" x14ac:dyDescent="0.2">
      <c r="BA80" s="150"/>
    </row>
    <row r="81" spans="53:53" ht="12.75" x14ac:dyDescent="0.2">
      <c r="BA81" s="150"/>
    </row>
    <row r="82" spans="53:53" ht="12.75" x14ac:dyDescent="0.2">
      <c r="BA82" s="150"/>
    </row>
    <row r="83" spans="53:53" ht="12.75" x14ac:dyDescent="0.2">
      <c r="BA83" s="150"/>
    </row>
    <row r="84" spans="53:53" ht="12.75" x14ac:dyDescent="0.2">
      <c r="BA84" s="150"/>
    </row>
    <row r="85" spans="53:53" ht="12.75" x14ac:dyDescent="0.2">
      <c r="BA85" s="150"/>
    </row>
    <row r="86" spans="53:53" ht="12.75" x14ac:dyDescent="0.2">
      <c r="BA86" s="150"/>
    </row>
    <row r="87" spans="53:53" ht="12.75" x14ac:dyDescent="0.2">
      <c r="BA87" s="150"/>
    </row>
    <row r="88" spans="53:53" ht="12.75" x14ac:dyDescent="0.2">
      <c r="BA88" s="150"/>
    </row>
    <row r="89" spans="53:53" ht="12.75" x14ac:dyDescent="0.2">
      <c r="BA89" s="150"/>
    </row>
    <row r="90" spans="53:53" ht="12.75" x14ac:dyDescent="0.2">
      <c r="BA90" s="150"/>
    </row>
    <row r="91" spans="53:53" ht="12.75" x14ac:dyDescent="0.2">
      <c r="BA91" s="150"/>
    </row>
    <row r="92" spans="53:53" ht="12.75" x14ac:dyDescent="0.2">
      <c r="BA92" s="150"/>
    </row>
    <row r="93" spans="53:53" ht="12.75" x14ac:dyDescent="0.2">
      <c r="BA93" s="150"/>
    </row>
    <row r="94" spans="53:53" ht="12.75" x14ac:dyDescent="0.2">
      <c r="BA94" s="150"/>
    </row>
    <row r="95" spans="53:53" ht="12.75" x14ac:dyDescent="0.2">
      <c r="BA95" s="150"/>
    </row>
    <row r="96" spans="53:53" ht="12.75" x14ac:dyDescent="0.2">
      <c r="BA96" s="150"/>
    </row>
    <row r="97" spans="53:53" ht="12.75" x14ac:dyDescent="0.2">
      <c r="BA97" s="150"/>
    </row>
    <row r="98" spans="53:53" ht="12.75" x14ac:dyDescent="0.2">
      <c r="BA98" s="150"/>
    </row>
    <row r="99" spans="53:53" ht="12.75" x14ac:dyDescent="0.2">
      <c r="BA99" s="150"/>
    </row>
    <row r="100" spans="53:53" ht="12.75" x14ac:dyDescent="0.2">
      <c r="BA100" s="150"/>
    </row>
    <row r="101" spans="53:53" ht="12.75" x14ac:dyDescent="0.2">
      <c r="BA101" s="150"/>
    </row>
    <row r="102" spans="53:53" ht="12.75" x14ac:dyDescent="0.2">
      <c r="BA102" s="150"/>
    </row>
    <row r="103" spans="53:53" ht="12.75" x14ac:dyDescent="0.2">
      <c r="BA103" s="150"/>
    </row>
    <row r="104" spans="53:53" ht="12.75" x14ac:dyDescent="0.2">
      <c r="BA104" s="150"/>
    </row>
    <row r="105" spans="53:53" ht="12.75" x14ac:dyDescent="0.2">
      <c r="BA105" s="150"/>
    </row>
    <row r="106" spans="53:53" ht="12.75" x14ac:dyDescent="0.2">
      <c r="BA106" s="150"/>
    </row>
    <row r="107" spans="53:53" ht="12.75" x14ac:dyDescent="0.2">
      <c r="BA107" s="150"/>
    </row>
    <row r="108" spans="53:53" ht="12.75" x14ac:dyDescent="0.2">
      <c r="BA108" s="150"/>
    </row>
    <row r="109" spans="53:53" ht="12.75" x14ac:dyDescent="0.2">
      <c r="BA109" s="150"/>
    </row>
    <row r="110" spans="53:53" ht="12.75" x14ac:dyDescent="0.2">
      <c r="BA110" s="150"/>
    </row>
    <row r="111" spans="53:53" ht="12.75" x14ac:dyDescent="0.2">
      <c r="BA111" s="150"/>
    </row>
    <row r="112" spans="53:53" ht="12.75" x14ac:dyDescent="0.2">
      <c r="BA112" s="150"/>
    </row>
    <row r="113" spans="53:53" ht="12.75" x14ac:dyDescent="0.2">
      <c r="BA113" s="150"/>
    </row>
    <row r="114" spans="53:53" ht="12.75" x14ac:dyDescent="0.2">
      <c r="BA114" s="150"/>
    </row>
    <row r="115" spans="53:53" ht="12.75" x14ac:dyDescent="0.2">
      <c r="BA115" s="150"/>
    </row>
    <row r="116" spans="53:53" ht="12.75" x14ac:dyDescent="0.2">
      <c r="BA116" s="150"/>
    </row>
    <row r="117" spans="53:53" ht="12.75" x14ac:dyDescent="0.2">
      <c r="BA117" s="150"/>
    </row>
    <row r="118" spans="53:53" ht="12.75" x14ac:dyDescent="0.2">
      <c r="BA118" s="150"/>
    </row>
    <row r="119" spans="53:53" ht="12.75" x14ac:dyDescent="0.2">
      <c r="BA119" s="150"/>
    </row>
    <row r="120" spans="53:53" ht="12.75" x14ac:dyDescent="0.2">
      <c r="BA120" s="150"/>
    </row>
    <row r="121" spans="53:53" ht="12.75" x14ac:dyDescent="0.2">
      <c r="BA121" s="150"/>
    </row>
    <row r="122" spans="53:53" ht="12.75" x14ac:dyDescent="0.2">
      <c r="BA122" s="150"/>
    </row>
    <row r="123" spans="53:53" ht="12.75" x14ac:dyDescent="0.2">
      <c r="BA123" s="150"/>
    </row>
    <row r="124" spans="53:53" ht="12.75" x14ac:dyDescent="0.2">
      <c r="BA124" s="150"/>
    </row>
    <row r="125" spans="53:53" ht="12.75" x14ac:dyDescent="0.2">
      <c r="BA125" s="150"/>
    </row>
    <row r="126" spans="53:53" ht="12.75" x14ac:dyDescent="0.2">
      <c r="BA126" s="150"/>
    </row>
    <row r="127" spans="53:53" ht="12.75" x14ac:dyDescent="0.2">
      <c r="BA127" s="150"/>
    </row>
    <row r="128" spans="53:53" ht="12.75" x14ac:dyDescent="0.2">
      <c r="BA128" s="150"/>
    </row>
    <row r="129" spans="53:53" ht="12.75" x14ac:dyDescent="0.2">
      <c r="BA129" s="150"/>
    </row>
    <row r="130" spans="53:53" ht="12.75" x14ac:dyDescent="0.2">
      <c r="BA130" s="150"/>
    </row>
    <row r="131" spans="53:53" ht="12.75" x14ac:dyDescent="0.2">
      <c r="BA131" s="150"/>
    </row>
    <row r="132" spans="53:53" ht="12.75" x14ac:dyDescent="0.2">
      <c r="BA132" s="150"/>
    </row>
    <row r="133" spans="53:53" ht="12.75" x14ac:dyDescent="0.2">
      <c r="BA133" s="150"/>
    </row>
    <row r="134" spans="53:53" ht="12.75" x14ac:dyDescent="0.2">
      <c r="BA134" s="150"/>
    </row>
    <row r="135" spans="53:53" ht="12.75" x14ac:dyDescent="0.2">
      <c r="BA135" s="150"/>
    </row>
    <row r="136" spans="53:53" ht="12.75" x14ac:dyDescent="0.2">
      <c r="BA136" s="150"/>
    </row>
    <row r="137" spans="53:53" ht="12.75" x14ac:dyDescent="0.2">
      <c r="BA137" s="150"/>
    </row>
    <row r="138" spans="53:53" ht="12.75" x14ac:dyDescent="0.2">
      <c r="BA138" s="150"/>
    </row>
    <row r="139" spans="53:53" ht="12.75" x14ac:dyDescent="0.2">
      <c r="BA139" s="150"/>
    </row>
    <row r="140" spans="53:53" ht="12.75" x14ac:dyDescent="0.2">
      <c r="BA140" s="150"/>
    </row>
    <row r="141" spans="53:53" ht="12.75" x14ac:dyDescent="0.2">
      <c r="BA141" s="150"/>
    </row>
    <row r="142" spans="53:53" ht="12.75" x14ac:dyDescent="0.2">
      <c r="BA142" s="150"/>
    </row>
    <row r="143" spans="53:53" ht="12.75" x14ac:dyDescent="0.2">
      <c r="BA143" s="150"/>
    </row>
    <row r="144" spans="53:53" ht="12.75" x14ac:dyDescent="0.2">
      <c r="BA144" s="150"/>
    </row>
    <row r="145" spans="53:53" ht="12.75" x14ac:dyDescent="0.2">
      <c r="BA145" s="150"/>
    </row>
    <row r="146" spans="53:53" ht="12.75" x14ac:dyDescent="0.2">
      <c r="BA146" s="150"/>
    </row>
    <row r="147" spans="53:53" ht="12.75" x14ac:dyDescent="0.2">
      <c r="BA147" s="150"/>
    </row>
    <row r="148" spans="53:53" ht="12.75" x14ac:dyDescent="0.2">
      <c r="BA148" s="150"/>
    </row>
    <row r="149" spans="53:53" ht="12.75" x14ac:dyDescent="0.2">
      <c r="BA149" s="150"/>
    </row>
    <row r="150" spans="53:53" ht="12.75" x14ac:dyDescent="0.2">
      <c r="BA150" s="150"/>
    </row>
    <row r="151" spans="53:53" ht="12.75" x14ac:dyDescent="0.2">
      <c r="BA151" s="150"/>
    </row>
    <row r="152" spans="53:53" ht="12.75" x14ac:dyDescent="0.2">
      <c r="BA152" s="150"/>
    </row>
    <row r="153" spans="53:53" ht="12.75" x14ac:dyDescent="0.2">
      <c r="BA153" s="150"/>
    </row>
    <row r="154" spans="53:53" ht="12.75" x14ac:dyDescent="0.2">
      <c r="BA154" s="150"/>
    </row>
    <row r="155" spans="53:53" ht="12.75" x14ac:dyDescent="0.2">
      <c r="BA155" s="150"/>
    </row>
    <row r="156" spans="53:53" ht="12.75" x14ac:dyDescent="0.2">
      <c r="BA156" s="150"/>
    </row>
    <row r="157" spans="53:53" ht="12.75" x14ac:dyDescent="0.2">
      <c r="BA157" s="150"/>
    </row>
    <row r="158" spans="53:53" ht="12.75" x14ac:dyDescent="0.2">
      <c r="BA158" s="150"/>
    </row>
    <row r="159" spans="53:53" ht="12.75" x14ac:dyDescent="0.2">
      <c r="BA159" s="150"/>
    </row>
    <row r="160" spans="53:53" ht="12.75" x14ac:dyDescent="0.2">
      <c r="BA160" s="150"/>
    </row>
    <row r="161" spans="53:53" ht="12.75" x14ac:dyDescent="0.2">
      <c r="BA161" s="150"/>
    </row>
    <row r="162" spans="53:53" ht="12.75" x14ac:dyDescent="0.2">
      <c r="BA162" s="150"/>
    </row>
    <row r="163" spans="53:53" ht="12.75" x14ac:dyDescent="0.2">
      <c r="BA163" s="150"/>
    </row>
    <row r="164" spans="53:53" ht="12.75" x14ac:dyDescent="0.2">
      <c r="BA164" s="150"/>
    </row>
    <row r="165" spans="53:53" ht="12.75" x14ac:dyDescent="0.2">
      <c r="BA165" s="150"/>
    </row>
    <row r="166" spans="53:53" ht="12.75" x14ac:dyDescent="0.2">
      <c r="BA166" s="150"/>
    </row>
    <row r="167" spans="53:53" ht="12.75" x14ac:dyDescent="0.2">
      <c r="BA167" s="150"/>
    </row>
    <row r="168" spans="53:53" ht="12.75" x14ac:dyDescent="0.2">
      <c r="BA168" s="150"/>
    </row>
    <row r="169" spans="53:53" ht="12.75" x14ac:dyDescent="0.2">
      <c r="BA169" s="150"/>
    </row>
    <row r="170" spans="53:53" ht="12.75" x14ac:dyDescent="0.2">
      <c r="BA170" s="150"/>
    </row>
    <row r="171" spans="53:53" ht="12.75" x14ac:dyDescent="0.2">
      <c r="BA171" s="150"/>
    </row>
    <row r="172" spans="53:53" ht="12.75" x14ac:dyDescent="0.2">
      <c r="BA172" s="150"/>
    </row>
    <row r="173" spans="53:53" ht="12.75" x14ac:dyDescent="0.2">
      <c r="BA173" s="150"/>
    </row>
    <row r="174" spans="53:53" ht="12.75" x14ac:dyDescent="0.2">
      <c r="BA174" s="150"/>
    </row>
    <row r="175" spans="53:53" ht="12.75" x14ac:dyDescent="0.2">
      <c r="BA175" s="150"/>
    </row>
    <row r="176" spans="53:53" ht="12.75" x14ac:dyDescent="0.2">
      <c r="BA176" s="150"/>
    </row>
    <row r="177" spans="53:53" ht="12.75" x14ac:dyDescent="0.2">
      <c r="BA177" s="150"/>
    </row>
    <row r="178" spans="53:53" ht="12.75" x14ac:dyDescent="0.2">
      <c r="BA178" s="150"/>
    </row>
    <row r="179" spans="53:53" ht="12.75" x14ac:dyDescent="0.2">
      <c r="BA179" s="150"/>
    </row>
    <row r="180" spans="53:53" ht="12.75" x14ac:dyDescent="0.2">
      <c r="BA180" s="150"/>
    </row>
    <row r="181" spans="53:53" ht="12.75" x14ac:dyDescent="0.2">
      <c r="BA181" s="150"/>
    </row>
    <row r="182" spans="53:53" ht="12.75" x14ac:dyDescent="0.2">
      <c r="BA182" s="150"/>
    </row>
    <row r="183" spans="53:53" ht="12.75" x14ac:dyDescent="0.2">
      <c r="BA183" s="150"/>
    </row>
    <row r="184" spans="53:53" ht="12.75" x14ac:dyDescent="0.2">
      <c r="BA184" s="150"/>
    </row>
    <row r="185" spans="53:53" ht="12.75" x14ac:dyDescent="0.2">
      <c r="BA185" s="150"/>
    </row>
    <row r="186" spans="53:53" ht="12.75" x14ac:dyDescent="0.2">
      <c r="BA186" s="150"/>
    </row>
    <row r="187" spans="53:53" ht="12.75" x14ac:dyDescent="0.2">
      <c r="BA187" s="150"/>
    </row>
    <row r="188" spans="53:53" ht="12.75" x14ac:dyDescent="0.2">
      <c r="BA188" s="150"/>
    </row>
    <row r="189" spans="53:53" ht="12.75" x14ac:dyDescent="0.2">
      <c r="BA189" s="150"/>
    </row>
    <row r="190" spans="53:53" ht="12.75" x14ac:dyDescent="0.2">
      <c r="BA190" s="150"/>
    </row>
    <row r="191" spans="53:53" ht="12.75" x14ac:dyDescent="0.2">
      <c r="BA191" s="150"/>
    </row>
    <row r="192" spans="53:53" ht="12.75" x14ac:dyDescent="0.2">
      <c r="BA192" s="150"/>
    </row>
    <row r="193" spans="53:53" ht="12.75" x14ac:dyDescent="0.2">
      <c r="BA193" s="150"/>
    </row>
    <row r="194" spans="53:53" ht="12.75" x14ac:dyDescent="0.2">
      <c r="BA194" s="150"/>
    </row>
    <row r="195" spans="53:53" ht="12.75" x14ac:dyDescent="0.2">
      <c r="BA195" s="150"/>
    </row>
    <row r="196" spans="53:53" ht="12.75" x14ac:dyDescent="0.2">
      <c r="BA196" s="150"/>
    </row>
    <row r="197" spans="53:53" ht="12.75" x14ac:dyDescent="0.2">
      <c r="BA197" s="150"/>
    </row>
    <row r="198" spans="53:53" ht="12.75" x14ac:dyDescent="0.2">
      <c r="BA198" s="150"/>
    </row>
    <row r="199" spans="53:53" ht="12.75" x14ac:dyDescent="0.2">
      <c r="BA199" s="150"/>
    </row>
    <row r="200" spans="53:53" ht="12.75" x14ac:dyDescent="0.2">
      <c r="BA200" s="150"/>
    </row>
    <row r="201" spans="53:53" ht="12.75" x14ac:dyDescent="0.2">
      <c r="BA201" s="150"/>
    </row>
    <row r="202" spans="53:53" ht="12.75" x14ac:dyDescent="0.2">
      <c r="BA202" s="150"/>
    </row>
    <row r="203" spans="53:53" ht="12.75" x14ac:dyDescent="0.2">
      <c r="BA203" s="150"/>
    </row>
    <row r="204" spans="53:53" ht="12.75" x14ac:dyDescent="0.2">
      <c r="BA204" s="150"/>
    </row>
    <row r="205" spans="53:53" ht="12.75" x14ac:dyDescent="0.2">
      <c r="BA205" s="150"/>
    </row>
    <row r="206" spans="53:53" ht="12.75" x14ac:dyDescent="0.2">
      <c r="BA206" s="150"/>
    </row>
    <row r="207" spans="53:53" ht="12.75" x14ac:dyDescent="0.2">
      <c r="BA207" s="150"/>
    </row>
    <row r="208" spans="53:53" ht="12.75" x14ac:dyDescent="0.2">
      <c r="BA208" s="150"/>
    </row>
    <row r="209" spans="53:53" ht="12.75" x14ac:dyDescent="0.2">
      <c r="BA209" s="150"/>
    </row>
    <row r="210" spans="53:53" ht="12.75" x14ac:dyDescent="0.2">
      <c r="BA210" s="150"/>
    </row>
    <row r="211" spans="53:53" ht="12.75" x14ac:dyDescent="0.2">
      <c r="BA211" s="150"/>
    </row>
    <row r="212" spans="53:53" ht="12.75" x14ac:dyDescent="0.2">
      <c r="BA212" s="150"/>
    </row>
    <row r="213" spans="53:53" ht="12.75" x14ac:dyDescent="0.2">
      <c r="BA213" s="150"/>
    </row>
    <row r="214" spans="53:53" ht="12.75" x14ac:dyDescent="0.2">
      <c r="BA214" s="150"/>
    </row>
    <row r="215" spans="53:53" ht="12.75" x14ac:dyDescent="0.2">
      <c r="BA215" s="150"/>
    </row>
    <row r="216" spans="53:53" ht="12.75" x14ac:dyDescent="0.2">
      <c r="BA216" s="150"/>
    </row>
    <row r="217" spans="53:53" ht="12.75" x14ac:dyDescent="0.2">
      <c r="BA217" s="150"/>
    </row>
    <row r="218" spans="53:53" ht="12.75" x14ac:dyDescent="0.2">
      <c r="BA218" s="150"/>
    </row>
    <row r="219" spans="53:53" ht="12.75" x14ac:dyDescent="0.2">
      <c r="BA219" s="150"/>
    </row>
    <row r="220" spans="53:53" ht="12.75" x14ac:dyDescent="0.2">
      <c r="BA220" s="150"/>
    </row>
    <row r="221" spans="53:53" ht="12.75" x14ac:dyDescent="0.2">
      <c r="BA221" s="150"/>
    </row>
    <row r="222" spans="53:53" ht="12.75" x14ac:dyDescent="0.2">
      <c r="BA222" s="150"/>
    </row>
    <row r="223" spans="53:53" ht="12.75" x14ac:dyDescent="0.2">
      <c r="BA223" s="150"/>
    </row>
    <row r="224" spans="53:53" ht="12.75" x14ac:dyDescent="0.2">
      <c r="BA224" s="150"/>
    </row>
    <row r="225" spans="53:53" ht="12.75" x14ac:dyDescent="0.2">
      <c r="BA225" s="150"/>
    </row>
    <row r="226" spans="53:53" ht="12.75" x14ac:dyDescent="0.2">
      <c r="BA226" s="150"/>
    </row>
    <row r="227" spans="53:53" ht="12.75" x14ac:dyDescent="0.2">
      <c r="BA227" s="150"/>
    </row>
    <row r="228" spans="53:53" ht="12.75" x14ac:dyDescent="0.2">
      <c r="BA228" s="150"/>
    </row>
    <row r="229" spans="53:53" ht="12.75" x14ac:dyDescent="0.2">
      <c r="BA229" s="150"/>
    </row>
    <row r="230" spans="53:53" ht="12.75" x14ac:dyDescent="0.2">
      <c r="BA230" s="150"/>
    </row>
    <row r="231" spans="53:53" ht="12.75" x14ac:dyDescent="0.2">
      <c r="BA231" s="150"/>
    </row>
    <row r="232" spans="53:53" ht="12.75" x14ac:dyDescent="0.2">
      <c r="BA232" s="150"/>
    </row>
    <row r="233" spans="53:53" ht="12.75" x14ac:dyDescent="0.2">
      <c r="BA233" s="150"/>
    </row>
    <row r="234" spans="53:53" ht="12.75" x14ac:dyDescent="0.2">
      <c r="BA234" s="150"/>
    </row>
    <row r="235" spans="53:53" ht="12.75" x14ac:dyDescent="0.2">
      <c r="BA235" s="150"/>
    </row>
    <row r="236" spans="53:53" ht="12.75" x14ac:dyDescent="0.2">
      <c r="BA236" s="150"/>
    </row>
    <row r="237" spans="53:53" ht="12.75" x14ac:dyDescent="0.2">
      <c r="BA237" s="150"/>
    </row>
    <row r="238" spans="53:53" ht="12.75" x14ac:dyDescent="0.2">
      <c r="BA238" s="150"/>
    </row>
    <row r="239" spans="53:53" ht="12.75" x14ac:dyDescent="0.2">
      <c r="BA239" s="150"/>
    </row>
    <row r="240" spans="53:53" ht="12.75" x14ac:dyDescent="0.2">
      <c r="BA240" s="150"/>
    </row>
    <row r="241" spans="53:53" ht="12.75" x14ac:dyDescent="0.2">
      <c r="BA241" s="150"/>
    </row>
    <row r="242" spans="53:53" ht="12.75" x14ac:dyDescent="0.2">
      <c r="BA242" s="150"/>
    </row>
    <row r="243" spans="53:53" ht="12.75" x14ac:dyDescent="0.2">
      <c r="BA243" s="150"/>
    </row>
    <row r="244" spans="53:53" ht="12.75" x14ac:dyDescent="0.2">
      <c r="BA244" s="150"/>
    </row>
    <row r="245" spans="53:53" ht="12.75" x14ac:dyDescent="0.2">
      <c r="BA245" s="150"/>
    </row>
    <row r="246" spans="53:53" ht="12.75" x14ac:dyDescent="0.2">
      <c r="BA246" s="150"/>
    </row>
    <row r="247" spans="53:53" ht="12.75" x14ac:dyDescent="0.2">
      <c r="BA247" s="150"/>
    </row>
    <row r="248" spans="53:53" ht="12.75" x14ac:dyDescent="0.2">
      <c r="BA248" s="150"/>
    </row>
    <row r="249" spans="53:53" ht="12.75" x14ac:dyDescent="0.2">
      <c r="BA249" s="150"/>
    </row>
    <row r="250" spans="53:53" ht="12.75" x14ac:dyDescent="0.2">
      <c r="BA250" s="150"/>
    </row>
    <row r="251" spans="53:53" ht="12.75" x14ac:dyDescent="0.2">
      <c r="BA251" s="150"/>
    </row>
    <row r="252" spans="53:53" ht="12.75" x14ac:dyDescent="0.2">
      <c r="BA252" s="150"/>
    </row>
    <row r="253" spans="53:53" ht="12.75" x14ac:dyDescent="0.2">
      <c r="BA253" s="150"/>
    </row>
    <row r="254" spans="53:53" ht="12.75" x14ac:dyDescent="0.2">
      <c r="BA254" s="150"/>
    </row>
    <row r="255" spans="53:53" ht="12.75" x14ac:dyDescent="0.2">
      <c r="BA255" s="150"/>
    </row>
    <row r="256" spans="53:53" ht="12.75" x14ac:dyDescent="0.2">
      <c r="BA256" s="150"/>
    </row>
    <row r="257" spans="53:53" ht="12.75" x14ac:dyDescent="0.2">
      <c r="BA257" s="150"/>
    </row>
    <row r="258" spans="53:53" ht="12.75" x14ac:dyDescent="0.2">
      <c r="BA258" s="150"/>
    </row>
    <row r="259" spans="53:53" ht="12.75" x14ac:dyDescent="0.2">
      <c r="BA259" s="150"/>
    </row>
    <row r="260" spans="53:53" ht="12.75" x14ac:dyDescent="0.2">
      <c r="BA260" s="150"/>
    </row>
    <row r="261" spans="53:53" ht="12.75" x14ac:dyDescent="0.2">
      <c r="BA261" s="150"/>
    </row>
    <row r="262" spans="53:53" ht="12.75" x14ac:dyDescent="0.2">
      <c r="BA262" s="150"/>
    </row>
    <row r="263" spans="53:53" ht="12.75" x14ac:dyDescent="0.2">
      <c r="BA263" s="150"/>
    </row>
    <row r="264" spans="53:53" ht="12.75" x14ac:dyDescent="0.2">
      <c r="BA264" s="150"/>
    </row>
    <row r="265" spans="53:53" ht="12.75" x14ac:dyDescent="0.2">
      <c r="BA265" s="150"/>
    </row>
    <row r="266" spans="53:53" ht="12.75" x14ac:dyDescent="0.2">
      <c r="BA266" s="150"/>
    </row>
    <row r="267" spans="53:53" ht="12.75" x14ac:dyDescent="0.2">
      <c r="BA267" s="150"/>
    </row>
    <row r="268" spans="53:53" ht="12.75" x14ac:dyDescent="0.2">
      <c r="BA268" s="150"/>
    </row>
    <row r="269" spans="53:53" ht="12.75" x14ac:dyDescent="0.2">
      <c r="BA269" s="150"/>
    </row>
    <row r="270" spans="53:53" ht="12.75" x14ac:dyDescent="0.2">
      <c r="BA270" s="150"/>
    </row>
    <row r="271" spans="53:53" ht="12.75" x14ac:dyDescent="0.2">
      <c r="BA271" s="150"/>
    </row>
    <row r="272" spans="53:53" ht="12.75" x14ac:dyDescent="0.2">
      <c r="BA272" s="150"/>
    </row>
    <row r="273" spans="53:53" ht="12.75" x14ac:dyDescent="0.2">
      <c r="BA273" s="150"/>
    </row>
    <row r="274" spans="53:53" ht="12.75" x14ac:dyDescent="0.2">
      <c r="BA274" s="150"/>
    </row>
    <row r="275" spans="53:53" ht="12.75" x14ac:dyDescent="0.2">
      <c r="BA275" s="150"/>
    </row>
    <row r="276" spans="53:53" ht="12.75" x14ac:dyDescent="0.2">
      <c r="BA276" s="150"/>
    </row>
    <row r="277" spans="53:53" ht="12.75" x14ac:dyDescent="0.2">
      <c r="BA277" s="150"/>
    </row>
    <row r="278" spans="53:53" ht="12.75" x14ac:dyDescent="0.2">
      <c r="BA278" s="150"/>
    </row>
    <row r="279" spans="53:53" ht="12.75" x14ac:dyDescent="0.2">
      <c r="BA279" s="150"/>
    </row>
    <row r="280" spans="53:53" ht="12.75" x14ac:dyDescent="0.2">
      <c r="BA280" s="150"/>
    </row>
    <row r="281" spans="53:53" ht="12.75" x14ac:dyDescent="0.2">
      <c r="BA281" s="150"/>
    </row>
    <row r="282" spans="53:53" ht="12.75" x14ac:dyDescent="0.2">
      <c r="BA282" s="150"/>
    </row>
    <row r="283" spans="53:53" ht="12.75" x14ac:dyDescent="0.2">
      <c r="BA283" s="150"/>
    </row>
    <row r="284" spans="53:53" ht="12.75" x14ac:dyDescent="0.2">
      <c r="BA284" s="150"/>
    </row>
    <row r="285" spans="53:53" ht="12.75" x14ac:dyDescent="0.2">
      <c r="BA285" s="150"/>
    </row>
    <row r="286" spans="53:53" ht="12.75" x14ac:dyDescent="0.2">
      <c r="BA286" s="150"/>
    </row>
    <row r="287" spans="53:53" ht="12.75" x14ac:dyDescent="0.2">
      <c r="BA287" s="150"/>
    </row>
    <row r="288" spans="53:53" ht="12.75" x14ac:dyDescent="0.2">
      <c r="BA288" s="150"/>
    </row>
    <row r="289" spans="53:53" ht="12.75" x14ac:dyDescent="0.2">
      <c r="BA289" s="150"/>
    </row>
    <row r="290" spans="53:53" ht="12.75" x14ac:dyDescent="0.2">
      <c r="BA290" s="150"/>
    </row>
    <row r="291" spans="53:53" ht="12.75" x14ac:dyDescent="0.2">
      <c r="BA291" s="150"/>
    </row>
    <row r="292" spans="53:53" ht="12.75" x14ac:dyDescent="0.2">
      <c r="BA292" s="150"/>
    </row>
    <row r="293" spans="53:53" ht="12.75" x14ac:dyDescent="0.2">
      <c r="BA293" s="150"/>
    </row>
    <row r="294" spans="53:53" ht="12.75" x14ac:dyDescent="0.2">
      <c r="BA294" s="150"/>
    </row>
    <row r="295" spans="53:53" ht="12.75" x14ac:dyDescent="0.2">
      <c r="BA295" s="150"/>
    </row>
    <row r="296" spans="53:53" ht="12.75" x14ac:dyDescent="0.2">
      <c r="BA296" s="150"/>
    </row>
    <row r="297" spans="53:53" ht="12.75" x14ac:dyDescent="0.2">
      <c r="BA297" s="150"/>
    </row>
    <row r="298" spans="53:53" ht="12.75" x14ac:dyDescent="0.2">
      <c r="BA298" s="150"/>
    </row>
    <row r="299" spans="53:53" ht="12.75" x14ac:dyDescent="0.2">
      <c r="BA299" s="150"/>
    </row>
    <row r="300" spans="53:53" ht="12.75" x14ac:dyDescent="0.2">
      <c r="BA300" s="150"/>
    </row>
    <row r="301" spans="53:53" ht="12.75" x14ac:dyDescent="0.2">
      <c r="BA301" s="150"/>
    </row>
    <row r="302" spans="53:53" ht="12.75" x14ac:dyDescent="0.2">
      <c r="BA302" s="150"/>
    </row>
    <row r="303" spans="53:53" ht="12.75" x14ac:dyDescent="0.2">
      <c r="BA303" s="150"/>
    </row>
    <row r="304" spans="53:53" ht="12.75" x14ac:dyDescent="0.2">
      <c r="BA304" s="150"/>
    </row>
    <row r="305" spans="53:53" ht="12.75" x14ac:dyDescent="0.2">
      <c r="BA305" s="150"/>
    </row>
    <row r="306" spans="53:53" ht="12.75" x14ac:dyDescent="0.2">
      <c r="BA306" s="150"/>
    </row>
    <row r="307" spans="53:53" ht="12.75" x14ac:dyDescent="0.2">
      <c r="BA307" s="150"/>
    </row>
    <row r="308" spans="53:53" ht="12.75" x14ac:dyDescent="0.2">
      <c r="BA308" s="150"/>
    </row>
    <row r="309" spans="53:53" ht="12.75" x14ac:dyDescent="0.2">
      <c r="BA309" s="150"/>
    </row>
    <row r="310" spans="53:53" ht="12.75" x14ac:dyDescent="0.2">
      <c r="BA310" s="150"/>
    </row>
    <row r="311" spans="53:53" ht="12.75" x14ac:dyDescent="0.2">
      <c r="BA311" s="150"/>
    </row>
    <row r="312" spans="53:53" ht="12.75" x14ac:dyDescent="0.2">
      <c r="BA312" s="150"/>
    </row>
    <row r="313" spans="53:53" ht="12.75" x14ac:dyDescent="0.2">
      <c r="BA313" s="150"/>
    </row>
    <row r="314" spans="53:53" ht="12.75" x14ac:dyDescent="0.2">
      <c r="BA314" s="150"/>
    </row>
    <row r="315" spans="53:53" ht="12.75" x14ac:dyDescent="0.2">
      <c r="BA315" s="150"/>
    </row>
    <row r="316" spans="53:53" ht="12.75" x14ac:dyDescent="0.2">
      <c r="BA316" s="150"/>
    </row>
    <row r="317" spans="53:53" ht="12.75" x14ac:dyDescent="0.2">
      <c r="BA317" s="150"/>
    </row>
    <row r="318" spans="53:53" ht="12.75" x14ac:dyDescent="0.2">
      <c r="BA318" s="150"/>
    </row>
    <row r="319" spans="53:53" ht="12.75" x14ac:dyDescent="0.2">
      <c r="BA319" s="150"/>
    </row>
    <row r="320" spans="53:53" ht="12.75" x14ac:dyDescent="0.2">
      <c r="BA320" s="150"/>
    </row>
    <row r="321" spans="53:53" ht="12.75" x14ac:dyDescent="0.2">
      <c r="BA321" s="150"/>
    </row>
    <row r="322" spans="53:53" ht="12.75" x14ac:dyDescent="0.2">
      <c r="BA322" s="150"/>
    </row>
    <row r="323" spans="53:53" ht="12.75" x14ac:dyDescent="0.2">
      <c r="BA323" s="150"/>
    </row>
    <row r="324" spans="53:53" ht="12.75" x14ac:dyDescent="0.2">
      <c r="BA324" s="150"/>
    </row>
    <row r="325" spans="53:53" ht="12.75" x14ac:dyDescent="0.2">
      <c r="BA325" s="150"/>
    </row>
    <row r="326" spans="53:53" ht="12.75" x14ac:dyDescent="0.2">
      <c r="BA326" s="150"/>
    </row>
    <row r="327" spans="53:53" ht="12.75" x14ac:dyDescent="0.2">
      <c r="BA327" s="150"/>
    </row>
    <row r="328" spans="53:53" ht="12.75" x14ac:dyDescent="0.2">
      <c r="BA328" s="150"/>
    </row>
    <row r="329" spans="53:53" ht="12.75" x14ac:dyDescent="0.2">
      <c r="BA329" s="150"/>
    </row>
    <row r="330" spans="53:53" ht="12.75" x14ac:dyDescent="0.2">
      <c r="BA330" s="150"/>
    </row>
    <row r="331" spans="53:53" ht="12.75" x14ac:dyDescent="0.2">
      <c r="BA331" s="150"/>
    </row>
    <row r="332" spans="53:53" ht="12.75" x14ac:dyDescent="0.2">
      <c r="BA332" s="150"/>
    </row>
    <row r="333" spans="53:53" ht="12.75" x14ac:dyDescent="0.2">
      <c r="BA333" s="150"/>
    </row>
    <row r="334" spans="53:53" ht="12.75" x14ac:dyDescent="0.2">
      <c r="BA334" s="150"/>
    </row>
    <row r="335" spans="53:53" ht="12.75" x14ac:dyDescent="0.2">
      <c r="BA335" s="150"/>
    </row>
    <row r="336" spans="53:53" ht="12.75" x14ac:dyDescent="0.2">
      <c r="BA336" s="150"/>
    </row>
    <row r="337" spans="53:53" ht="12.75" x14ac:dyDescent="0.2">
      <c r="BA337" s="150"/>
    </row>
    <row r="338" spans="53:53" ht="12.75" x14ac:dyDescent="0.2">
      <c r="BA338" s="150"/>
    </row>
    <row r="339" spans="53:53" ht="12.75" x14ac:dyDescent="0.2">
      <c r="BA339" s="150"/>
    </row>
    <row r="340" spans="53:53" ht="12.75" x14ac:dyDescent="0.2">
      <c r="BA340" s="150"/>
    </row>
    <row r="341" spans="53:53" ht="12.75" x14ac:dyDescent="0.2">
      <c r="BA341" s="150"/>
    </row>
    <row r="342" spans="53:53" ht="12.75" x14ac:dyDescent="0.2">
      <c r="BA342" s="150"/>
    </row>
    <row r="343" spans="53:53" ht="12.75" x14ac:dyDescent="0.2">
      <c r="BA343" s="150"/>
    </row>
    <row r="344" spans="53:53" ht="12.75" x14ac:dyDescent="0.2">
      <c r="BA344" s="150"/>
    </row>
    <row r="345" spans="53:53" ht="12.75" x14ac:dyDescent="0.2">
      <c r="BA345" s="150"/>
    </row>
    <row r="346" spans="53:53" ht="12.75" x14ac:dyDescent="0.2">
      <c r="BA346" s="150"/>
    </row>
    <row r="347" spans="53:53" ht="12.75" x14ac:dyDescent="0.2">
      <c r="BA347" s="150"/>
    </row>
    <row r="348" spans="53:53" ht="12.75" x14ac:dyDescent="0.2">
      <c r="BA348" s="150"/>
    </row>
    <row r="349" spans="53:53" ht="12.75" x14ac:dyDescent="0.2">
      <c r="BA349" s="150"/>
    </row>
    <row r="350" spans="53:53" ht="12.75" x14ac:dyDescent="0.2">
      <c r="BA350" s="150"/>
    </row>
    <row r="351" spans="53:53" ht="12.75" x14ac:dyDescent="0.2">
      <c r="BA351" s="150"/>
    </row>
    <row r="352" spans="53:53" ht="12.75" x14ac:dyDescent="0.2">
      <c r="BA352" s="150"/>
    </row>
    <row r="353" spans="53:53" ht="12.75" x14ac:dyDescent="0.2">
      <c r="BA353" s="150"/>
    </row>
    <row r="354" spans="53:53" ht="12.75" x14ac:dyDescent="0.2">
      <c r="BA354" s="150"/>
    </row>
    <row r="355" spans="53:53" ht="12.75" x14ac:dyDescent="0.2">
      <c r="BA355" s="150"/>
    </row>
    <row r="356" spans="53:53" ht="12.75" x14ac:dyDescent="0.2">
      <c r="BA356" s="150"/>
    </row>
    <row r="357" spans="53:53" ht="12.75" x14ac:dyDescent="0.2">
      <c r="BA357" s="150"/>
    </row>
    <row r="358" spans="53:53" ht="12.75" x14ac:dyDescent="0.2">
      <c r="BA358" s="150"/>
    </row>
    <row r="359" spans="53:53" ht="12.75" x14ac:dyDescent="0.2">
      <c r="BA359" s="150"/>
    </row>
    <row r="360" spans="53:53" ht="12.75" x14ac:dyDescent="0.2">
      <c r="BA360" s="150"/>
    </row>
    <row r="361" spans="53:53" ht="12.75" x14ac:dyDescent="0.2">
      <c r="BA361" s="150"/>
    </row>
    <row r="362" spans="53:53" ht="12.75" x14ac:dyDescent="0.2">
      <c r="BA362" s="150"/>
    </row>
    <row r="363" spans="53:53" ht="12.75" x14ac:dyDescent="0.2">
      <c r="BA363" s="150"/>
    </row>
    <row r="364" spans="53:53" ht="12.75" x14ac:dyDescent="0.2">
      <c r="BA364" s="150"/>
    </row>
    <row r="365" spans="53:53" ht="12.75" x14ac:dyDescent="0.2">
      <c r="BA365" s="150"/>
    </row>
    <row r="366" spans="53:53" ht="12.75" x14ac:dyDescent="0.2">
      <c r="BA366" s="150"/>
    </row>
    <row r="367" spans="53:53" ht="12.75" x14ac:dyDescent="0.2">
      <c r="BA367" s="150"/>
    </row>
    <row r="368" spans="53:53" ht="12.75" x14ac:dyDescent="0.2">
      <c r="BA368" s="150"/>
    </row>
    <row r="369" spans="53:53" ht="12.75" x14ac:dyDescent="0.2">
      <c r="BA369" s="150"/>
    </row>
    <row r="370" spans="53:53" ht="12.75" x14ac:dyDescent="0.2">
      <c r="BA370" s="150"/>
    </row>
    <row r="371" spans="53:53" ht="12.75" x14ac:dyDescent="0.2">
      <c r="BA371" s="150"/>
    </row>
    <row r="372" spans="53:53" ht="12.75" x14ac:dyDescent="0.2">
      <c r="BA372" s="150"/>
    </row>
    <row r="373" spans="53:53" ht="12.75" x14ac:dyDescent="0.2">
      <c r="BA373" s="150"/>
    </row>
    <row r="374" spans="53:53" ht="12.75" x14ac:dyDescent="0.2">
      <c r="BA374" s="150"/>
    </row>
    <row r="375" spans="53:53" ht="12.75" x14ac:dyDescent="0.2">
      <c r="BA375" s="150"/>
    </row>
    <row r="376" spans="53:53" ht="12.75" x14ac:dyDescent="0.2">
      <c r="BA376" s="150"/>
    </row>
    <row r="377" spans="53:53" ht="12.75" x14ac:dyDescent="0.2">
      <c r="BA377" s="150"/>
    </row>
    <row r="378" spans="53:53" ht="12.75" x14ac:dyDescent="0.2">
      <c r="BA378" s="150"/>
    </row>
    <row r="379" spans="53:53" ht="12.75" x14ac:dyDescent="0.2">
      <c r="BA379" s="150"/>
    </row>
    <row r="380" spans="53:53" ht="12.75" x14ac:dyDescent="0.2">
      <c r="BA380" s="150"/>
    </row>
    <row r="381" spans="53:53" ht="12.75" x14ac:dyDescent="0.2">
      <c r="BA381" s="150"/>
    </row>
    <row r="382" spans="53:53" ht="12.75" x14ac:dyDescent="0.2">
      <c r="BA382" s="150"/>
    </row>
    <row r="383" spans="53:53" ht="12.75" x14ac:dyDescent="0.2">
      <c r="BA383" s="150"/>
    </row>
    <row r="384" spans="53:53" ht="12.75" x14ac:dyDescent="0.2">
      <c r="BA384" s="150"/>
    </row>
    <row r="385" spans="53:53" ht="12.75" x14ac:dyDescent="0.2">
      <c r="BA385" s="150"/>
    </row>
    <row r="386" spans="53:53" ht="12.75" x14ac:dyDescent="0.2">
      <c r="BA386" s="150"/>
    </row>
    <row r="387" spans="53:53" ht="12.75" x14ac:dyDescent="0.2">
      <c r="BA387" s="150"/>
    </row>
    <row r="388" spans="53:53" ht="12.75" x14ac:dyDescent="0.2">
      <c r="BA388" s="150"/>
    </row>
    <row r="389" spans="53:53" ht="12.75" x14ac:dyDescent="0.2">
      <c r="BA389" s="150"/>
    </row>
    <row r="390" spans="53:53" ht="12.75" x14ac:dyDescent="0.2">
      <c r="BA390" s="150"/>
    </row>
    <row r="391" spans="53:53" ht="12.75" x14ac:dyDescent="0.2">
      <c r="BA391" s="150"/>
    </row>
    <row r="392" spans="53:53" ht="12.75" x14ac:dyDescent="0.2">
      <c r="BA392" s="150"/>
    </row>
    <row r="393" spans="53:53" ht="12.75" x14ac:dyDescent="0.2">
      <c r="BA393" s="150"/>
    </row>
    <row r="394" spans="53:53" ht="12.75" x14ac:dyDescent="0.2">
      <c r="BA394" s="150"/>
    </row>
    <row r="395" spans="53:53" ht="12.75" x14ac:dyDescent="0.2">
      <c r="BA395" s="150"/>
    </row>
    <row r="396" spans="53:53" ht="12.75" x14ac:dyDescent="0.2">
      <c r="BA396" s="150"/>
    </row>
    <row r="397" spans="53:53" ht="12.75" x14ac:dyDescent="0.2">
      <c r="BA397" s="150"/>
    </row>
    <row r="398" spans="53:53" ht="12.75" x14ac:dyDescent="0.2">
      <c r="BA398" s="150"/>
    </row>
    <row r="399" spans="53:53" ht="12.75" x14ac:dyDescent="0.2">
      <c r="BA399" s="150"/>
    </row>
    <row r="400" spans="53:53" ht="12.75" x14ac:dyDescent="0.2">
      <c r="BA400" s="150"/>
    </row>
    <row r="401" spans="53:53" ht="12.75" x14ac:dyDescent="0.2">
      <c r="BA401" s="150"/>
    </row>
    <row r="402" spans="53:53" ht="12.75" x14ac:dyDescent="0.2">
      <c r="BA402" s="150"/>
    </row>
    <row r="403" spans="53:53" ht="12.75" x14ac:dyDescent="0.2">
      <c r="BA403" s="150"/>
    </row>
    <row r="404" spans="53:53" ht="12.75" x14ac:dyDescent="0.2">
      <c r="BA404" s="150"/>
    </row>
    <row r="405" spans="53:53" ht="12.75" x14ac:dyDescent="0.2">
      <c r="BA405" s="150"/>
    </row>
    <row r="406" spans="53:53" ht="12.75" x14ac:dyDescent="0.2">
      <c r="BA406" s="150"/>
    </row>
    <row r="407" spans="53:53" ht="12.75" x14ac:dyDescent="0.2">
      <c r="BA407" s="150"/>
    </row>
    <row r="408" spans="53:53" ht="12.75" x14ac:dyDescent="0.2">
      <c r="BA408" s="150"/>
    </row>
    <row r="409" spans="53:53" ht="12.75" x14ac:dyDescent="0.2">
      <c r="BA409" s="150"/>
    </row>
    <row r="410" spans="53:53" ht="12.75" x14ac:dyDescent="0.2">
      <c r="BA410" s="150"/>
    </row>
    <row r="411" spans="53:53" ht="12.75" x14ac:dyDescent="0.2">
      <c r="BA411" s="150"/>
    </row>
    <row r="412" spans="53:53" ht="12.75" x14ac:dyDescent="0.2">
      <c r="BA412" s="150"/>
    </row>
    <row r="413" spans="53:53" ht="12.75" x14ac:dyDescent="0.2">
      <c r="BA413" s="150"/>
    </row>
    <row r="414" spans="53:53" ht="12.75" x14ac:dyDescent="0.2">
      <c r="BA414" s="150"/>
    </row>
    <row r="415" spans="53:53" ht="12.75" x14ac:dyDescent="0.2">
      <c r="BA415" s="150"/>
    </row>
    <row r="416" spans="53:53" ht="12.75" x14ac:dyDescent="0.2">
      <c r="BA416" s="150"/>
    </row>
    <row r="417" spans="53:53" ht="12.75" x14ac:dyDescent="0.2">
      <c r="BA417" s="150"/>
    </row>
    <row r="418" spans="53:53" ht="12.75" x14ac:dyDescent="0.2">
      <c r="BA418" s="150"/>
    </row>
    <row r="419" spans="53:53" ht="12.75" x14ac:dyDescent="0.2">
      <c r="BA419" s="150"/>
    </row>
    <row r="420" spans="53:53" ht="12.75" x14ac:dyDescent="0.2">
      <c r="BA420" s="150"/>
    </row>
    <row r="421" spans="53:53" ht="12.75" x14ac:dyDescent="0.2">
      <c r="BA421" s="150"/>
    </row>
    <row r="422" spans="53:53" ht="12.75" x14ac:dyDescent="0.2">
      <c r="BA422" s="150"/>
    </row>
    <row r="423" spans="53:53" ht="12.75" x14ac:dyDescent="0.2">
      <c r="BA423" s="150"/>
    </row>
    <row r="424" spans="53:53" ht="12.75" x14ac:dyDescent="0.2">
      <c r="BA424" s="150"/>
    </row>
    <row r="425" spans="53:53" ht="12.75" x14ac:dyDescent="0.2">
      <c r="BA425" s="150"/>
    </row>
    <row r="426" spans="53:53" ht="12.75" x14ac:dyDescent="0.2">
      <c r="BA426" s="150"/>
    </row>
    <row r="427" spans="53:53" ht="12.75" x14ac:dyDescent="0.2">
      <c r="BA427" s="150"/>
    </row>
    <row r="428" spans="53:53" ht="12.75" x14ac:dyDescent="0.2">
      <c r="BA428" s="150"/>
    </row>
    <row r="429" spans="53:53" ht="12.75" x14ac:dyDescent="0.2">
      <c r="BA429" s="150"/>
    </row>
    <row r="430" spans="53:53" ht="12.75" x14ac:dyDescent="0.2">
      <c r="BA430" s="150"/>
    </row>
    <row r="431" spans="53:53" ht="12.75" x14ac:dyDescent="0.2">
      <c r="BA431" s="150"/>
    </row>
    <row r="432" spans="53:53" ht="12.75" x14ac:dyDescent="0.2">
      <c r="BA432" s="150"/>
    </row>
    <row r="433" spans="53:53" ht="12.75" x14ac:dyDescent="0.2">
      <c r="BA433" s="150"/>
    </row>
    <row r="434" spans="53:53" ht="12.75" x14ac:dyDescent="0.2">
      <c r="BA434" s="150"/>
    </row>
    <row r="435" spans="53:53" ht="12.75" x14ac:dyDescent="0.2">
      <c r="BA435" s="150"/>
    </row>
    <row r="436" spans="53:53" ht="12.75" x14ac:dyDescent="0.2">
      <c r="BA436" s="150"/>
    </row>
    <row r="437" spans="53:53" ht="12.75" x14ac:dyDescent="0.2">
      <c r="BA437" s="150"/>
    </row>
    <row r="438" spans="53:53" ht="12.75" x14ac:dyDescent="0.2">
      <c r="BA438" s="150"/>
    </row>
    <row r="439" spans="53:53" ht="12.75" x14ac:dyDescent="0.2">
      <c r="BA439" s="150"/>
    </row>
    <row r="440" spans="53:53" ht="12.75" x14ac:dyDescent="0.2">
      <c r="BA440" s="150"/>
    </row>
    <row r="441" spans="53:53" ht="12.75" x14ac:dyDescent="0.2">
      <c r="BA441" s="150"/>
    </row>
    <row r="442" spans="53:53" ht="12.75" x14ac:dyDescent="0.2">
      <c r="BA442" s="150"/>
    </row>
    <row r="443" spans="53:53" ht="12.75" x14ac:dyDescent="0.2">
      <c r="BA443" s="150"/>
    </row>
    <row r="444" spans="53:53" ht="12.75" x14ac:dyDescent="0.2">
      <c r="BA444" s="150"/>
    </row>
    <row r="445" spans="53:53" ht="12.75" x14ac:dyDescent="0.2">
      <c r="BA445" s="150"/>
    </row>
    <row r="446" spans="53:53" ht="12.75" x14ac:dyDescent="0.2">
      <c r="BA446" s="150"/>
    </row>
    <row r="447" spans="53:53" ht="12.75" x14ac:dyDescent="0.2">
      <c r="BA447" s="150"/>
    </row>
    <row r="448" spans="53:53" ht="12.75" x14ac:dyDescent="0.2">
      <c r="BA448" s="150"/>
    </row>
    <row r="449" spans="53:53" ht="12.75" x14ac:dyDescent="0.2">
      <c r="BA449" s="150"/>
    </row>
    <row r="450" spans="53:53" ht="12.75" x14ac:dyDescent="0.2">
      <c r="BA450" s="150"/>
    </row>
    <row r="451" spans="53:53" ht="12.75" x14ac:dyDescent="0.2">
      <c r="BA451" s="150"/>
    </row>
    <row r="452" spans="53:53" ht="12.75" x14ac:dyDescent="0.2">
      <c r="BA452" s="150"/>
    </row>
    <row r="453" spans="53:53" ht="12.75" x14ac:dyDescent="0.2">
      <c r="BA453" s="150"/>
    </row>
    <row r="454" spans="53:53" ht="12.75" x14ac:dyDescent="0.2">
      <c r="BA454" s="150"/>
    </row>
    <row r="455" spans="53:53" ht="12.75" x14ac:dyDescent="0.2">
      <c r="BA455" s="150"/>
    </row>
    <row r="456" spans="53:53" ht="12.75" x14ac:dyDescent="0.2">
      <c r="BA456" s="150"/>
    </row>
    <row r="457" spans="53:53" ht="12.75" x14ac:dyDescent="0.2">
      <c r="BA457" s="150"/>
    </row>
    <row r="458" spans="53:53" ht="12.75" x14ac:dyDescent="0.2">
      <c r="BA458" s="150"/>
    </row>
    <row r="459" spans="53:53" ht="12.75" x14ac:dyDescent="0.2">
      <c r="BA459" s="150"/>
    </row>
    <row r="460" spans="53:53" ht="12.75" x14ac:dyDescent="0.2">
      <c r="BA460" s="150"/>
    </row>
    <row r="461" spans="53:53" ht="12.75" x14ac:dyDescent="0.2">
      <c r="BA461" s="150"/>
    </row>
    <row r="462" spans="53:53" ht="12.75" x14ac:dyDescent="0.2">
      <c r="BA462" s="150"/>
    </row>
    <row r="463" spans="53:53" ht="12.75" x14ac:dyDescent="0.2">
      <c r="BA463" s="150"/>
    </row>
    <row r="464" spans="53:53" ht="12.75" x14ac:dyDescent="0.2">
      <c r="BA464" s="150"/>
    </row>
    <row r="465" spans="53:53" ht="12.75" x14ac:dyDescent="0.2">
      <c r="BA465" s="150"/>
    </row>
    <row r="466" spans="53:53" ht="12.75" x14ac:dyDescent="0.2">
      <c r="BA466" s="150"/>
    </row>
    <row r="467" spans="53:53" ht="12.75" x14ac:dyDescent="0.2">
      <c r="BA467" s="150"/>
    </row>
    <row r="468" spans="53:53" ht="12.75" x14ac:dyDescent="0.2">
      <c r="BA468" s="150"/>
    </row>
    <row r="469" spans="53:53" ht="12.75" x14ac:dyDescent="0.2">
      <c r="BA469" s="150"/>
    </row>
    <row r="470" spans="53:53" ht="12.75" x14ac:dyDescent="0.2">
      <c r="BA470" s="150"/>
    </row>
    <row r="471" spans="53:53" ht="12.75" x14ac:dyDescent="0.2">
      <c r="BA471" s="150"/>
    </row>
    <row r="472" spans="53:53" ht="12.75" x14ac:dyDescent="0.2">
      <c r="BA472" s="150"/>
    </row>
    <row r="473" spans="53:53" ht="12.75" x14ac:dyDescent="0.2">
      <c r="BA473" s="150"/>
    </row>
    <row r="474" spans="53:53" ht="12.75" x14ac:dyDescent="0.2">
      <c r="BA474" s="150"/>
    </row>
    <row r="475" spans="53:53" ht="12.75" x14ac:dyDescent="0.2">
      <c r="BA475" s="150"/>
    </row>
    <row r="476" spans="53:53" ht="12.75" x14ac:dyDescent="0.2">
      <c r="BA476" s="150"/>
    </row>
    <row r="477" spans="53:53" ht="12.75" x14ac:dyDescent="0.2">
      <c r="BA477" s="150"/>
    </row>
    <row r="478" spans="53:53" ht="12.75" x14ac:dyDescent="0.2">
      <c r="BA478" s="150"/>
    </row>
    <row r="479" spans="53:53" ht="12.75" x14ac:dyDescent="0.2">
      <c r="BA479" s="150"/>
    </row>
    <row r="480" spans="53:53" ht="12.75" x14ac:dyDescent="0.2">
      <c r="BA480" s="150"/>
    </row>
    <row r="481" spans="53:53" ht="12.75" x14ac:dyDescent="0.2">
      <c r="BA481" s="150"/>
    </row>
    <row r="482" spans="53:53" ht="12.75" x14ac:dyDescent="0.2">
      <c r="BA482" s="150"/>
    </row>
    <row r="483" spans="53:53" ht="12.75" x14ac:dyDescent="0.2">
      <c r="BA483" s="150"/>
    </row>
    <row r="484" spans="53:53" ht="12.75" x14ac:dyDescent="0.2">
      <c r="BA484" s="150"/>
    </row>
    <row r="485" spans="53:53" ht="12.75" x14ac:dyDescent="0.2">
      <c r="BA485" s="150"/>
    </row>
    <row r="486" spans="53:53" ht="12.75" x14ac:dyDescent="0.2">
      <c r="BA486" s="150"/>
    </row>
    <row r="487" spans="53:53" ht="12.75" x14ac:dyDescent="0.2">
      <c r="BA487" s="150"/>
    </row>
    <row r="488" spans="53:53" ht="12.75" x14ac:dyDescent="0.2">
      <c r="BA488" s="150"/>
    </row>
    <row r="489" spans="53:53" ht="12.75" x14ac:dyDescent="0.2">
      <c r="BA489" s="150"/>
    </row>
    <row r="490" spans="53:53" ht="12.75" x14ac:dyDescent="0.2">
      <c r="BA490" s="150"/>
    </row>
    <row r="491" spans="53:53" ht="12.75" x14ac:dyDescent="0.2">
      <c r="BA491" s="150"/>
    </row>
    <row r="492" spans="53:53" ht="12.75" x14ac:dyDescent="0.2">
      <c r="BA492" s="150"/>
    </row>
    <row r="493" spans="53:53" ht="12.75" x14ac:dyDescent="0.2">
      <c r="BA493" s="150"/>
    </row>
    <row r="494" spans="53:53" ht="12.75" x14ac:dyDescent="0.2">
      <c r="BA494" s="150"/>
    </row>
    <row r="495" spans="53:53" ht="12.75" x14ac:dyDescent="0.2">
      <c r="BA495" s="150"/>
    </row>
    <row r="496" spans="53:53" ht="12.75" x14ac:dyDescent="0.2">
      <c r="BA496" s="150"/>
    </row>
    <row r="497" spans="53:53" ht="12.75" x14ac:dyDescent="0.2">
      <c r="BA497" s="150"/>
    </row>
    <row r="498" spans="53:53" ht="12.75" x14ac:dyDescent="0.2">
      <c r="BA498" s="150"/>
    </row>
    <row r="499" spans="53:53" ht="12.75" x14ac:dyDescent="0.2">
      <c r="BA499" s="150"/>
    </row>
    <row r="500" spans="53:53" ht="12.75" x14ac:dyDescent="0.2">
      <c r="BA500" s="150"/>
    </row>
    <row r="501" spans="53:53" ht="12.75" x14ac:dyDescent="0.2">
      <c r="BA501" s="150"/>
    </row>
    <row r="502" spans="53:53" ht="12.75" x14ac:dyDescent="0.2">
      <c r="BA502" s="150"/>
    </row>
    <row r="503" spans="53:53" ht="12.75" x14ac:dyDescent="0.2">
      <c r="BA503" s="150"/>
    </row>
    <row r="504" spans="53:53" ht="12.75" x14ac:dyDescent="0.2">
      <c r="BA504" s="150"/>
    </row>
    <row r="505" spans="53:53" ht="12.75" x14ac:dyDescent="0.2">
      <c r="BA505" s="150"/>
    </row>
    <row r="506" spans="53:53" ht="12.75" x14ac:dyDescent="0.2">
      <c r="BA506" s="150"/>
    </row>
    <row r="507" spans="53:53" ht="12.75" x14ac:dyDescent="0.2">
      <c r="BA507" s="150"/>
    </row>
    <row r="508" spans="53:53" ht="12.75" x14ac:dyDescent="0.2">
      <c r="BA508" s="150"/>
    </row>
    <row r="509" spans="53:53" ht="12.75" x14ac:dyDescent="0.2">
      <c r="BA509" s="150"/>
    </row>
    <row r="510" spans="53:53" ht="12.75" x14ac:dyDescent="0.2">
      <c r="BA510" s="150"/>
    </row>
    <row r="511" spans="53:53" ht="12.75" x14ac:dyDescent="0.2">
      <c r="BA511" s="150"/>
    </row>
    <row r="512" spans="53:53" ht="12.75" x14ac:dyDescent="0.2">
      <c r="BA512" s="150"/>
    </row>
    <row r="513" spans="53:53" ht="12.75" x14ac:dyDescent="0.2">
      <c r="BA513" s="150"/>
    </row>
    <row r="514" spans="53:53" ht="12.75" x14ac:dyDescent="0.2">
      <c r="BA514" s="150"/>
    </row>
    <row r="515" spans="53:53" ht="12.75" x14ac:dyDescent="0.2">
      <c r="BA515" s="150"/>
    </row>
    <row r="516" spans="53:53" ht="12.75" x14ac:dyDescent="0.2">
      <c r="BA516" s="150"/>
    </row>
    <row r="517" spans="53:53" ht="12.75" x14ac:dyDescent="0.2">
      <c r="BA517" s="150"/>
    </row>
    <row r="518" spans="53:53" ht="12.75" x14ac:dyDescent="0.2">
      <c r="BA518" s="150"/>
    </row>
    <row r="519" spans="53:53" ht="12.75" x14ac:dyDescent="0.2">
      <c r="BA519" s="150"/>
    </row>
    <row r="520" spans="53:53" ht="12.75" x14ac:dyDescent="0.2">
      <c r="BA520" s="150"/>
    </row>
    <row r="521" spans="53:53" ht="12.75" x14ac:dyDescent="0.2">
      <c r="BA521" s="150"/>
    </row>
    <row r="522" spans="53:53" ht="12.75" x14ac:dyDescent="0.2">
      <c r="BA522" s="150"/>
    </row>
    <row r="523" spans="53:53" ht="12.75" x14ac:dyDescent="0.2">
      <c r="BA523" s="150"/>
    </row>
    <row r="524" spans="53:53" ht="12.75" x14ac:dyDescent="0.2">
      <c r="BA524" s="150"/>
    </row>
    <row r="525" spans="53:53" ht="12.75" x14ac:dyDescent="0.2">
      <c r="BA525" s="150"/>
    </row>
    <row r="526" spans="53:53" ht="12.75" x14ac:dyDescent="0.2">
      <c r="BA526" s="150"/>
    </row>
    <row r="527" spans="53:53" ht="12.75" x14ac:dyDescent="0.2">
      <c r="BA527" s="150"/>
    </row>
    <row r="528" spans="53:53" ht="12.75" x14ac:dyDescent="0.2">
      <c r="BA528" s="150"/>
    </row>
    <row r="529" spans="53:53" ht="12.75" x14ac:dyDescent="0.2">
      <c r="BA529" s="150"/>
    </row>
    <row r="530" spans="53:53" ht="12.75" x14ac:dyDescent="0.2">
      <c r="BA530" s="150"/>
    </row>
    <row r="531" spans="53:53" ht="12.75" x14ac:dyDescent="0.2">
      <c r="BA531" s="150"/>
    </row>
    <row r="532" spans="53:53" ht="12.75" x14ac:dyDescent="0.2">
      <c r="BA532" s="150"/>
    </row>
    <row r="533" spans="53:53" ht="12.75" x14ac:dyDescent="0.2">
      <c r="BA533" s="150"/>
    </row>
    <row r="534" spans="53:53" ht="12.75" x14ac:dyDescent="0.2">
      <c r="BA534" s="150"/>
    </row>
    <row r="535" spans="53:53" ht="12.75" x14ac:dyDescent="0.2">
      <c r="BA535" s="150"/>
    </row>
    <row r="536" spans="53:53" ht="12.75" x14ac:dyDescent="0.2">
      <c r="BA536" s="150"/>
    </row>
    <row r="537" spans="53:53" ht="12.75" x14ac:dyDescent="0.2">
      <c r="BA537" s="150"/>
    </row>
    <row r="538" spans="53:53" ht="12.75" x14ac:dyDescent="0.2">
      <c r="BA538" s="150"/>
    </row>
    <row r="539" spans="53:53" ht="12.75" x14ac:dyDescent="0.2">
      <c r="BA539" s="150"/>
    </row>
    <row r="540" spans="53:53" ht="12.75" x14ac:dyDescent="0.2">
      <c r="BA540" s="150"/>
    </row>
    <row r="541" spans="53:53" ht="12.75" x14ac:dyDescent="0.2">
      <c r="BA541" s="150"/>
    </row>
    <row r="542" spans="53:53" ht="12.75" x14ac:dyDescent="0.2">
      <c r="BA542" s="150"/>
    </row>
    <row r="543" spans="53:53" ht="12.75" x14ac:dyDescent="0.2">
      <c r="BA543" s="150"/>
    </row>
    <row r="544" spans="53:53" ht="12.75" x14ac:dyDescent="0.2">
      <c r="BA544" s="150"/>
    </row>
    <row r="545" spans="53:53" ht="12.75" x14ac:dyDescent="0.2">
      <c r="BA545" s="150"/>
    </row>
    <row r="546" spans="53:53" ht="12.75" x14ac:dyDescent="0.2">
      <c r="BA546" s="150"/>
    </row>
    <row r="547" spans="53:53" ht="12.75" x14ac:dyDescent="0.2">
      <c r="BA547" s="150"/>
    </row>
    <row r="548" spans="53:53" ht="12.75" x14ac:dyDescent="0.2">
      <c r="BA548" s="150"/>
    </row>
    <row r="549" spans="53:53" ht="12.75" x14ac:dyDescent="0.2">
      <c r="BA549" s="150"/>
    </row>
    <row r="550" spans="53:53" ht="12.75" x14ac:dyDescent="0.2">
      <c r="BA550" s="150"/>
    </row>
    <row r="551" spans="53:53" ht="12.75" x14ac:dyDescent="0.2">
      <c r="BA551" s="150"/>
    </row>
    <row r="552" spans="53:53" ht="12.75" x14ac:dyDescent="0.2">
      <c r="BA552" s="150"/>
    </row>
    <row r="553" spans="53:53" ht="12.75" x14ac:dyDescent="0.2">
      <c r="BA553" s="150"/>
    </row>
    <row r="554" spans="53:53" ht="12.75" x14ac:dyDescent="0.2">
      <c r="BA554" s="150"/>
    </row>
    <row r="555" spans="53:53" ht="12.75" x14ac:dyDescent="0.2">
      <c r="BA555" s="150"/>
    </row>
    <row r="556" spans="53:53" ht="12.75" x14ac:dyDescent="0.2">
      <c r="BA556" s="150"/>
    </row>
    <row r="557" spans="53:53" ht="12.75" x14ac:dyDescent="0.2">
      <c r="BA557" s="150"/>
    </row>
    <row r="558" spans="53:53" ht="12.75" x14ac:dyDescent="0.2">
      <c r="BA558" s="150"/>
    </row>
    <row r="559" spans="53:53" ht="12.75" x14ac:dyDescent="0.2">
      <c r="BA559" s="150"/>
    </row>
    <row r="560" spans="53:53" ht="12.75" x14ac:dyDescent="0.2">
      <c r="BA560" s="150"/>
    </row>
    <row r="561" spans="53:53" ht="12.75" x14ac:dyDescent="0.2">
      <c r="BA561" s="150"/>
    </row>
    <row r="562" spans="53:53" ht="12.75" x14ac:dyDescent="0.2">
      <c r="BA562" s="150"/>
    </row>
    <row r="563" spans="53:53" ht="12.75" x14ac:dyDescent="0.2">
      <c r="BA563" s="150"/>
    </row>
    <row r="564" spans="53:53" ht="12.75" x14ac:dyDescent="0.2">
      <c r="BA564" s="150"/>
    </row>
    <row r="565" spans="53:53" ht="12.75" x14ac:dyDescent="0.2">
      <c r="BA565" s="150"/>
    </row>
    <row r="566" spans="53:53" ht="12.75" x14ac:dyDescent="0.2">
      <c r="BA566" s="150"/>
    </row>
    <row r="567" spans="53:53" ht="12.75" x14ac:dyDescent="0.2">
      <c r="BA567" s="150"/>
    </row>
    <row r="568" spans="53:53" ht="12.75" x14ac:dyDescent="0.2">
      <c r="BA568" s="150"/>
    </row>
    <row r="569" spans="53:53" ht="12.75" x14ac:dyDescent="0.2">
      <c r="BA569" s="150"/>
    </row>
    <row r="570" spans="53:53" ht="12.75" x14ac:dyDescent="0.2">
      <c r="BA570" s="150"/>
    </row>
    <row r="571" spans="53:53" ht="12.75" x14ac:dyDescent="0.2">
      <c r="BA571" s="150"/>
    </row>
    <row r="572" spans="53:53" ht="12.75" x14ac:dyDescent="0.2">
      <c r="BA572" s="150"/>
    </row>
    <row r="573" spans="53:53" ht="12.75" x14ac:dyDescent="0.2">
      <c r="BA573" s="150"/>
    </row>
    <row r="574" spans="53:53" ht="12.75" x14ac:dyDescent="0.2">
      <c r="BA574" s="150"/>
    </row>
    <row r="575" spans="53:53" ht="12.75" x14ac:dyDescent="0.2">
      <c r="BA575" s="150"/>
    </row>
    <row r="576" spans="53:53" ht="12.75" x14ac:dyDescent="0.2">
      <c r="BA576" s="150"/>
    </row>
    <row r="577" spans="53:53" ht="12.75" x14ac:dyDescent="0.2">
      <c r="BA577" s="150"/>
    </row>
    <row r="578" spans="53:53" ht="12.75" x14ac:dyDescent="0.2">
      <c r="BA578" s="150"/>
    </row>
    <row r="579" spans="53:53" ht="12.75" x14ac:dyDescent="0.2">
      <c r="BA579" s="150"/>
    </row>
    <row r="580" spans="53:53" ht="12.75" x14ac:dyDescent="0.2">
      <c r="BA580" s="150"/>
    </row>
    <row r="581" spans="53:53" ht="12.75" x14ac:dyDescent="0.2">
      <c r="BA581" s="150"/>
    </row>
    <row r="582" spans="53:53" ht="12.75" x14ac:dyDescent="0.2">
      <c r="BA582" s="150"/>
    </row>
    <row r="583" spans="53:53" ht="12.75" x14ac:dyDescent="0.2">
      <c r="BA583" s="150"/>
    </row>
    <row r="584" spans="53:53" ht="12.75" x14ac:dyDescent="0.2">
      <c r="BA584" s="150"/>
    </row>
    <row r="585" spans="53:53" ht="12.75" x14ac:dyDescent="0.2">
      <c r="BA585" s="150"/>
    </row>
    <row r="586" spans="53:53" ht="12.75" x14ac:dyDescent="0.2">
      <c r="BA586" s="150"/>
    </row>
    <row r="587" spans="53:53" ht="12.75" x14ac:dyDescent="0.2">
      <c r="BA587" s="150"/>
    </row>
    <row r="588" spans="53:53" ht="12.75" x14ac:dyDescent="0.2">
      <c r="BA588" s="150"/>
    </row>
    <row r="589" spans="53:53" ht="12.75" x14ac:dyDescent="0.2">
      <c r="BA589" s="150"/>
    </row>
    <row r="590" spans="53:53" ht="12.75" x14ac:dyDescent="0.2">
      <c r="BA590" s="150"/>
    </row>
    <row r="591" spans="53:53" ht="12.75" x14ac:dyDescent="0.2">
      <c r="BA591" s="150"/>
    </row>
    <row r="592" spans="53:53" ht="12.75" x14ac:dyDescent="0.2">
      <c r="BA592" s="150"/>
    </row>
    <row r="593" spans="53:53" ht="12.75" x14ac:dyDescent="0.2">
      <c r="BA593" s="150"/>
    </row>
    <row r="594" spans="53:53" ht="12.75" x14ac:dyDescent="0.2">
      <c r="BA594" s="150"/>
    </row>
    <row r="595" spans="53:53" ht="12.75" x14ac:dyDescent="0.2">
      <c r="BA595" s="150"/>
    </row>
    <row r="596" spans="53:53" ht="12.75" x14ac:dyDescent="0.2">
      <c r="BA596" s="150"/>
    </row>
    <row r="597" spans="53:53" ht="12.75" x14ac:dyDescent="0.2">
      <c r="BA597" s="150"/>
    </row>
    <row r="598" spans="53:53" ht="12.75" x14ac:dyDescent="0.2">
      <c r="BA598" s="150"/>
    </row>
    <row r="599" spans="53:53" ht="12.75" x14ac:dyDescent="0.2">
      <c r="BA599" s="150"/>
    </row>
    <row r="600" spans="53:53" ht="12.75" x14ac:dyDescent="0.2">
      <c r="BA600" s="150"/>
    </row>
    <row r="601" spans="53:53" ht="12.75" x14ac:dyDescent="0.2">
      <c r="BA601" s="150"/>
    </row>
    <row r="602" spans="53:53" ht="12.75" x14ac:dyDescent="0.2">
      <c r="BA602" s="150"/>
    </row>
    <row r="603" spans="53:53" ht="12.75" x14ac:dyDescent="0.2">
      <c r="BA603" s="150"/>
    </row>
    <row r="604" spans="53:53" ht="12.75" x14ac:dyDescent="0.2">
      <c r="BA604" s="150"/>
    </row>
    <row r="605" spans="53:53" ht="12.75" x14ac:dyDescent="0.2">
      <c r="BA605" s="150"/>
    </row>
    <row r="606" spans="53:53" ht="12.75" x14ac:dyDescent="0.2">
      <c r="BA606" s="150"/>
    </row>
    <row r="607" spans="53:53" ht="12.75" x14ac:dyDescent="0.2">
      <c r="BA607" s="150"/>
    </row>
    <row r="608" spans="53:53" ht="12.75" x14ac:dyDescent="0.2">
      <c r="BA608" s="150"/>
    </row>
    <row r="609" spans="53:53" ht="12.75" x14ac:dyDescent="0.2">
      <c r="BA609" s="150"/>
    </row>
    <row r="610" spans="53:53" ht="12.75" x14ac:dyDescent="0.2">
      <c r="BA610" s="150"/>
    </row>
    <row r="611" spans="53:53" ht="12.75" x14ac:dyDescent="0.2">
      <c r="BA611" s="150"/>
    </row>
    <row r="612" spans="53:53" ht="12.75" x14ac:dyDescent="0.2">
      <c r="BA612" s="150"/>
    </row>
    <row r="613" spans="53:53" ht="12.75" x14ac:dyDescent="0.2">
      <c r="BA613" s="150"/>
    </row>
    <row r="614" spans="53:53" ht="12.75" x14ac:dyDescent="0.2">
      <c r="BA614" s="150"/>
    </row>
    <row r="615" spans="53:53" ht="12.75" x14ac:dyDescent="0.2">
      <c r="BA615" s="150"/>
    </row>
    <row r="616" spans="53:53" ht="12.75" x14ac:dyDescent="0.2">
      <c r="BA616" s="150"/>
    </row>
    <row r="617" spans="53:53" ht="12.75" x14ac:dyDescent="0.2">
      <c r="BA617" s="150"/>
    </row>
    <row r="618" spans="53:53" ht="12.75" x14ac:dyDescent="0.2">
      <c r="BA618" s="150"/>
    </row>
    <row r="619" spans="53:53" ht="12.75" x14ac:dyDescent="0.2">
      <c r="BA619" s="150"/>
    </row>
    <row r="620" spans="53:53" ht="12.75" x14ac:dyDescent="0.2">
      <c r="BA620" s="150"/>
    </row>
    <row r="621" spans="53:53" ht="12.75" x14ac:dyDescent="0.2">
      <c r="BA621" s="150"/>
    </row>
    <row r="622" spans="53:53" ht="12.75" x14ac:dyDescent="0.2">
      <c r="BA622" s="150"/>
    </row>
    <row r="623" spans="53:53" ht="12.75" x14ac:dyDescent="0.2">
      <c r="BA623" s="150"/>
    </row>
    <row r="624" spans="53:53" ht="12.75" x14ac:dyDescent="0.2">
      <c r="BA624" s="150"/>
    </row>
    <row r="625" spans="53:53" ht="12.75" x14ac:dyDescent="0.2">
      <c r="BA625" s="150"/>
    </row>
    <row r="626" spans="53:53" ht="12.75" x14ac:dyDescent="0.2">
      <c r="BA626" s="150"/>
    </row>
    <row r="627" spans="53:53" ht="12.75" x14ac:dyDescent="0.2">
      <c r="BA627" s="150"/>
    </row>
    <row r="628" spans="53:53" ht="12.75" x14ac:dyDescent="0.2">
      <c r="BA628" s="150"/>
    </row>
    <row r="629" spans="53:53" ht="12.75" x14ac:dyDescent="0.2">
      <c r="BA629" s="150"/>
    </row>
    <row r="630" spans="53:53" ht="12.75" x14ac:dyDescent="0.2">
      <c r="BA630" s="150"/>
    </row>
    <row r="631" spans="53:53" ht="12.75" x14ac:dyDescent="0.2">
      <c r="BA631" s="150"/>
    </row>
    <row r="632" spans="53:53" ht="12.75" x14ac:dyDescent="0.2">
      <c r="BA632" s="150"/>
    </row>
    <row r="633" spans="53:53" ht="12.75" x14ac:dyDescent="0.2">
      <c r="BA633" s="150"/>
    </row>
    <row r="634" spans="53:53" ht="12.75" x14ac:dyDescent="0.2">
      <c r="BA634" s="150"/>
    </row>
    <row r="635" spans="53:53" ht="12.75" x14ac:dyDescent="0.2">
      <c r="BA635" s="150"/>
    </row>
    <row r="636" spans="53:53" ht="12.75" x14ac:dyDescent="0.2">
      <c r="BA636" s="150"/>
    </row>
    <row r="637" spans="53:53" ht="12.75" x14ac:dyDescent="0.2">
      <c r="BA637" s="150"/>
    </row>
    <row r="638" spans="53:53" ht="12.75" x14ac:dyDescent="0.2">
      <c r="BA638" s="150"/>
    </row>
    <row r="639" spans="53:53" ht="12.75" x14ac:dyDescent="0.2">
      <c r="BA639" s="150"/>
    </row>
    <row r="640" spans="53:53" ht="12.75" x14ac:dyDescent="0.2">
      <c r="BA640" s="150"/>
    </row>
    <row r="641" spans="53:53" ht="12.75" x14ac:dyDescent="0.2">
      <c r="BA641" s="150"/>
    </row>
    <row r="642" spans="53:53" ht="12.75" x14ac:dyDescent="0.2">
      <c r="BA642" s="150"/>
    </row>
    <row r="643" spans="53:53" ht="12.75" x14ac:dyDescent="0.2">
      <c r="BA643" s="150"/>
    </row>
    <row r="644" spans="53:53" ht="12.75" x14ac:dyDescent="0.2">
      <c r="BA644" s="150"/>
    </row>
    <row r="645" spans="53:53" ht="12.75" x14ac:dyDescent="0.2">
      <c r="BA645" s="150"/>
    </row>
    <row r="646" spans="53:53" ht="12.75" x14ac:dyDescent="0.2">
      <c r="BA646" s="150"/>
    </row>
    <row r="647" spans="53:53" ht="12.75" x14ac:dyDescent="0.2">
      <c r="BA647" s="150"/>
    </row>
    <row r="648" spans="53:53" ht="12.75" x14ac:dyDescent="0.2">
      <c r="BA648" s="150"/>
    </row>
    <row r="649" spans="53:53" ht="12.75" x14ac:dyDescent="0.2">
      <c r="BA649" s="150"/>
    </row>
    <row r="650" spans="53:53" ht="12.75" x14ac:dyDescent="0.2">
      <c r="BA650" s="150"/>
    </row>
    <row r="651" spans="53:53" ht="12.75" x14ac:dyDescent="0.2">
      <c r="BA651" s="150"/>
    </row>
    <row r="652" spans="53:53" ht="12.75" x14ac:dyDescent="0.2">
      <c r="BA652" s="150"/>
    </row>
    <row r="653" spans="53:53" ht="12.75" x14ac:dyDescent="0.2">
      <c r="BA653" s="150"/>
    </row>
    <row r="654" spans="53:53" ht="12.75" x14ac:dyDescent="0.2">
      <c r="BA654" s="150"/>
    </row>
    <row r="655" spans="53:53" ht="12.75" x14ac:dyDescent="0.2">
      <c r="BA655" s="150"/>
    </row>
    <row r="656" spans="53:53" ht="12.75" x14ac:dyDescent="0.2">
      <c r="BA656" s="150"/>
    </row>
    <row r="657" spans="53:53" ht="12.75" x14ac:dyDescent="0.2">
      <c r="BA657" s="150"/>
    </row>
    <row r="658" spans="53:53" ht="12.75" x14ac:dyDescent="0.2">
      <c r="BA658" s="150"/>
    </row>
    <row r="659" spans="53:53" ht="12.75" x14ac:dyDescent="0.2">
      <c r="BA659" s="150"/>
    </row>
    <row r="660" spans="53:53" ht="12.75" x14ac:dyDescent="0.2">
      <c r="BA660" s="150"/>
    </row>
    <row r="661" spans="53:53" ht="12.75" x14ac:dyDescent="0.2">
      <c r="BA661" s="150"/>
    </row>
    <row r="662" spans="53:53" ht="12.75" x14ac:dyDescent="0.2">
      <c r="BA662" s="150"/>
    </row>
    <row r="663" spans="53:53" ht="12.75" x14ac:dyDescent="0.2">
      <c r="BA663" s="150"/>
    </row>
    <row r="664" spans="53:53" ht="12.75" x14ac:dyDescent="0.2">
      <c r="BA664" s="150"/>
    </row>
    <row r="665" spans="53:53" ht="12.75" x14ac:dyDescent="0.2">
      <c r="BA665" s="150"/>
    </row>
    <row r="666" spans="53:53" ht="12.75" x14ac:dyDescent="0.2">
      <c r="BA666" s="150"/>
    </row>
    <row r="667" spans="53:53" ht="12.75" x14ac:dyDescent="0.2">
      <c r="BA667" s="150"/>
    </row>
    <row r="668" spans="53:53" ht="12.75" x14ac:dyDescent="0.2">
      <c r="BA668" s="150"/>
    </row>
    <row r="669" spans="53:53" ht="12.75" x14ac:dyDescent="0.2">
      <c r="BA669" s="150"/>
    </row>
    <row r="670" spans="53:53" ht="12.75" x14ac:dyDescent="0.2">
      <c r="BA670" s="150"/>
    </row>
    <row r="671" spans="53:53" ht="12.75" x14ac:dyDescent="0.2">
      <c r="BA671" s="150"/>
    </row>
    <row r="672" spans="53:53" ht="12.75" x14ac:dyDescent="0.2">
      <c r="BA672" s="150"/>
    </row>
    <row r="673" spans="53:53" ht="12.75" x14ac:dyDescent="0.2">
      <c r="BA673" s="150"/>
    </row>
    <row r="674" spans="53:53" ht="12.75" x14ac:dyDescent="0.2">
      <c r="BA674" s="150"/>
    </row>
    <row r="675" spans="53:53" ht="12.75" x14ac:dyDescent="0.2">
      <c r="BA675" s="150"/>
    </row>
    <row r="676" spans="53:53" ht="12.75" x14ac:dyDescent="0.2">
      <c r="BA676" s="150"/>
    </row>
    <row r="677" spans="53:53" ht="12.75" x14ac:dyDescent="0.2">
      <c r="BA677" s="150"/>
    </row>
    <row r="678" spans="53:53" ht="12.75" x14ac:dyDescent="0.2">
      <c r="BA678" s="150"/>
    </row>
    <row r="679" spans="53:53" ht="12.75" x14ac:dyDescent="0.2">
      <c r="BA679" s="150"/>
    </row>
    <row r="680" spans="53:53" ht="12.75" x14ac:dyDescent="0.2">
      <c r="BA680" s="150"/>
    </row>
    <row r="681" spans="53:53" ht="12.75" x14ac:dyDescent="0.2">
      <c r="BA681" s="150"/>
    </row>
    <row r="682" spans="53:53" ht="12.75" x14ac:dyDescent="0.2">
      <c r="BA682" s="150"/>
    </row>
    <row r="683" spans="53:53" ht="12.75" x14ac:dyDescent="0.2">
      <c r="BA683" s="150"/>
    </row>
    <row r="684" spans="53:53" ht="12.75" x14ac:dyDescent="0.2">
      <c r="BA684" s="150"/>
    </row>
    <row r="685" spans="53:53" ht="12.75" x14ac:dyDescent="0.2">
      <c r="BA685" s="150"/>
    </row>
    <row r="686" spans="53:53" ht="12.75" x14ac:dyDescent="0.2">
      <c r="BA686" s="150"/>
    </row>
    <row r="687" spans="53:53" ht="12.75" x14ac:dyDescent="0.2">
      <c r="BA687" s="150"/>
    </row>
    <row r="688" spans="53:53" ht="12.75" x14ac:dyDescent="0.2">
      <c r="BA688" s="150"/>
    </row>
    <row r="689" spans="53:53" ht="12.75" x14ac:dyDescent="0.2">
      <c r="BA689" s="150"/>
    </row>
    <row r="690" spans="53:53" ht="12.75" x14ac:dyDescent="0.2">
      <c r="BA690" s="150"/>
    </row>
    <row r="691" spans="53:53" ht="12.75" x14ac:dyDescent="0.2">
      <c r="BA691" s="150"/>
    </row>
    <row r="692" spans="53:53" ht="12.75" x14ac:dyDescent="0.2">
      <c r="BA692" s="150"/>
    </row>
    <row r="693" spans="53:53" ht="12.75" x14ac:dyDescent="0.2">
      <c r="BA693" s="150"/>
    </row>
    <row r="694" spans="53:53" ht="12.75" x14ac:dyDescent="0.2">
      <c r="BA694" s="150"/>
    </row>
    <row r="695" spans="53:53" ht="12.75" x14ac:dyDescent="0.2">
      <c r="BA695" s="150"/>
    </row>
    <row r="696" spans="53:53" ht="12.75" x14ac:dyDescent="0.2">
      <c r="BA696" s="150"/>
    </row>
    <row r="697" spans="53:53" ht="12.75" x14ac:dyDescent="0.2">
      <c r="BA697" s="150"/>
    </row>
    <row r="698" spans="53:53" ht="12.75" x14ac:dyDescent="0.2">
      <c r="BA698" s="150"/>
    </row>
    <row r="699" spans="53:53" ht="12.75" x14ac:dyDescent="0.2">
      <c r="BA699" s="150"/>
    </row>
    <row r="700" spans="53:53" ht="12.75" x14ac:dyDescent="0.2">
      <c r="BA700" s="150"/>
    </row>
    <row r="701" spans="53:53" ht="12.75" x14ac:dyDescent="0.2">
      <c r="BA701" s="150"/>
    </row>
    <row r="702" spans="53:53" ht="12.75" x14ac:dyDescent="0.2">
      <c r="BA702" s="150"/>
    </row>
    <row r="703" spans="53:53" ht="12.75" x14ac:dyDescent="0.2">
      <c r="BA703" s="150"/>
    </row>
    <row r="704" spans="53:53" ht="12.75" x14ac:dyDescent="0.2">
      <c r="BA704" s="150"/>
    </row>
    <row r="705" spans="53:53" ht="12.75" x14ac:dyDescent="0.2">
      <c r="BA705" s="150"/>
    </row>
    <row r="706" spans="53:53" ht="12.75" x14ac:dyDescent="0.2">
      <c r="BA706" s="150"/>
    </row>
    <row r="707" spans="53:53" ht="12.75" x14ac:dyDescent="0.2">
      <c r="BA707" s="150"/>
    </row>
    <row r="708" spans="53:53" ht="12.75" x14ac:dyDescent="0.2">
      <c r="BA708" s="150"/>
    </row>
    <row r="709" spans="53:53" ht="12.75" x14ac:dyDescent="0.2">
      <c r="BA709" s="150"/>
    </row>
    <row r="710" spans="53:53" ht="12.75" x14ac:dyDescent="0.2">
      <c r="BA710" s="150"/>
    </row>
    <row r="711" spans="53:53" ht="12.75" x14ac:dyDescent="0.2">
      <c r="BA711" s="150"/>
    </row>
    <row r="712" spans="53:53" ht="12.75" x14ac:dyDescent="0.2">
      <c r="BA712" s="150"/>
    </row>
    <row r="713" spans="53:53" ht="12.75" x14ac:dyDescent="0.2">
      <c r="BA713" s="150"/>
    </row>
    <row r="714" spans="53:53" ht="12.75" x14ac:dyDescent="0.2">
      <c r="BA714" s="150"/>
    </row>
    <row r="715" spans="53:53" ht="12.75" x14ac:dyDescent="0.2">
      <c r="BA715" s="150"/>
    </row>
    <row r="716" spans="53:53" ht="12.75" x14ac:dyDescent="0.2">
      <c r="BA716" s="150"/>
    </row>
    <row r="717" spans="53:53" ht="12.75" x14ac:dyDescent="0.2">
      <c r="BA717" s="150"/>
    </row>
    <row r="718" spans="53:53" ht="12.75" x14ac:dyDescent="0.2">
      <c r="BA718" s="150"/>
    </row>
    <row r="719" spans="53:53" ht="12.75" x14ac:dyDescent="0.2">
      <c r="BA719" s="150"/>
    </row>
    <row r="720" spans="53:53" ht="12.75" x14ac:dyDescent="0.2">
      <c r="BA720" s="150"/>
    </row>
    <row r="721" spans="53:53" ht="12.75" x14ac:dyDescent="0.2">
      <c r="BA721" s="150"/>
    </row>
    <row r="722" spans="53:53" ht="12.75" x14ac:dyDescent="0.2">
      <c r="BA722" s="150"/>
    </row>
    <row r="723" spans="53:53" ht="12.75" x14ac:dyDescent="0.2">
      <c r="BA723" s="150"/>
    </row>
    <row r="724" spans="53:53" ht="12.75" x14ac:dyDescent="0.2">
      <c r="BA724" s="150"/>
    </row>
    <row r="725" spans="53:53" ht="12.75" x14ac:dyDescent="0.2">
      <c r="BA725" s="150"/>
    </row>
    <row r="726" spans="53:53" ht="12.75" x14ac:dyDescent="0.2">
      <c r="BA726" s="150"/>
    </row>
    <row r="727" spans="53:53" ht="12.75" x14ac:dyDescent="0.2">
      <c r="BA727" s="150"/>
    </row>
    <row r="728" spans="53:53" ht="12.75" x14ac:dyDescent="0.2">
      <c r="BA728" s="150"/>
    </row>
    <row r="729" spans="53:53" ht="12.75" x14ac:dyDescent="0.2">
      <c r="BA729" s="150"/>
    </row>
    <row r="730" spans="53:53" ht="12.75" x14ac:dyDescent="0.2">
      <c r="BA730" s="150"/>
    </row>
    <row r="731" spans="53:53" ht="12.75" x14ac:dyDescent="0.2">
      <c r="BA731" s="150"/>
    </row>
    <row r="732" spans="53:53" ht="12.75" x14ac:dyDescent="0.2">
      <c r="BA732" s="150"/>
    </row>
    <row r="733" spans="53:53" ht="12.75" x14ac:dyDescent="0.2">
      <c r="BA733" s="150"/>
    </row>
    <row r="734" spans="53:53" ht="12.75" x14ac:dyDescent="0.2">
      <c r="BA734" s="150"/>
    </row>
    <row r="735" spans="53:53" ht="12.75" x14ac:dyDescent="0.2">
      <c r="BA735" s="150"/>
    </row>
    <row r="736" spans="53:53" ht="12.75" x14ac:dyDescent="0.2">
      <c r="BA736" s="150"/>
    </row>
    <row r="737" spans="53:53" ht="12.75" x14ac:dyDescent="0.2">
      <c r="BA737" s="150"/>
    </row>
    <row r="738" spans="53:53" ht="12.75" x14ac:dyDescent="0.2">
      <c r="BA738" s="150"/>
    </row>
    <row r="739" spans="53:53" ht="12.75" x14ac:dyDescent="0.2">
      <c r="BA739" s="150"/>
    </row>
    <row r="740" spans="53:53" ht="12.75" x14ac:dyDescent="0.2">
      <c r="BA740" s="150"/>
    </row>
    <row r="741" spans="53:53" ht="12.75" x14ac:dyDescent="0.2">
      <c r="BA741" s="150"/>
    </row>
    <row r="742" spans="53:53" ht="12.75" x14ac:dyDescent="0.2">
      <c r="BA742" s="150"/>
    </row>
    <row r="743" spans="53:53" ht="12.75" x14ac:dyDescent="0.2">
      <c r="BA743" s="150"/>
    </row>
    <row r="744" spans="53:53" ht="12.75" x14ac:dyDescent="0.2">
      <c r="BA744" s="150"/>
    </row>
    <row r="745" spans="53:53" ht="12.75" x14ac:dyDescent="0.2">
      <c r="BA745" s="150"/>
    </row>
    <row r="746" spans="53:53" ht="12.75" x14ac:dyDescent="0.2">
      <c r="BA746" s="150"/>
    </row>
    <row r="747" spans="53:53" ht="12.75" x14ac:dyDescent="0.2">
      <c r="BA747" s="150"/>
    </row>
    <row r="748" spans="53:53" ht="12.75" x14ac:dyDescent="0.2">
      <c r="BA748" s="150"/>
    </row>
    <row r="749" spans="53:53" ht="12.75" x14ac:dyDescent="0.2">
      <c r="BA749" s="150"/>
    </row>
    <row r="750" spans="53:53" ht="12.75" x14ac:dyDescent="0.2">
      <c r="BA750" s="150"/>
    </row>
    <row r="751" spans="53:53" ht="12.75" x14ac:dyDescent="0.2">
      <c r="BA751" s="150"/>
    </row>
    <row r="752" spans="53:53" ht="12.75" x14ac:dyDescent="0.2">
      <c r="BA752" s="150"/>
    </row>
    <row r="753" spans="53:53" ht="12.75" x14ac:dyDescent="0.2">
      <c r="BA753" s="150"/>
    </row>
    <row r="754" spans="53:53" ht="12.75" x14ac:dyDescent="0.2">
      <c r="BA754" s="150"/>
    </row>
    <row r="755" spans="53:53" ht="12.75" x14ac:dyDescent="0.2">
      <c r="BA755" s="150"/>
    </row>
    <row r="756" spans="53:53" ht="12.75" x14ac:dyDescent="0.2">
      <c r="BA756" s="150"/>
    </row>
    <row r="757" spans="53:53" ht="12.75" x14ac:dyDescent="0.2">
      <c r="BA757" s="150"/>
    </row>
    <row r="758" spans="53:53" ht="12.75" x14ac:dyDescent="0.2">
      <c r="BA758" s="150"/>
    </row>
    <row r="759" spans="53:53" ht="12.75" x14ac:dyDescent="0.2">
      <c r="BA759" s="150"/>
    </row>
    <row r="760" spans="53:53" ht="12.75" x14ac:dyDescent="0.2">
      <c r="BA760" s="150"/>
    </row>
    <row r="761" spans="53:53" ht="12.75" x14ac:dyDescent="0.2">
      <c r="BA761" s="150"/>
    </row>
    <row r="762" spans="53:53" ht="12.75" x14ac:dyDescent="0.2">
      <c r="BA762" s="150"/>
    </row>
    <row r="763" spans="53:53" ht="12.75" x14ac:dyDescent="0.2">
      <c r="BA763" s="150"/>
    </row>
    <row r="764" spans="53:53" ht="12.75" x14ac:dyDescent="0.2">
      <c r="BA764" s="150"/>
    </row>
    <row r="765" spans="53:53" ht="12.75" x14ac:dyDescent="0.2">
      <c r="BA765" s="150"/>
    </row>
    <row r="766" spans="53:53" ht="12.75" x14ac:dyDescent="0.2">
      <c r="BA766" s="150"/>
    </row>
    <row r="767" spans="53:53" ht="12.75" x14ac:dyDescent="0.2">
      <c r="BA767" s="150"/>
    </row>
    <row r="768" spans="53:53" ht="12.75" x14ac:dyDescent="0.2">
      <c r="BA768" s="150"/>
    </row>
    <row r="769" spans="53:53" ht="12.75" x14ac:dyDescent="0.2">
      <c r="BA769" s="150"/>
    </row>
    <row r="770" spans="53:53" ht="12.75" x14ac:dyDescent="0.2">
      <c r="BA770" s="150"/>
    </row>
    <row r="771" spans="53:53" ht="12.75" x14ac:dyDescent="0.2">
      <c r="BA771" s="150"/>
    </row>
    <row r="772" spans="53:53" ht="12.75" x14ac:dyDescent="0.2">
      <c r="BA772" s="150"/>
    </row>
    <row r="773" spans="53:53" ht="12.75" x14ac:dyDescent="0.2">
      <c r="BA773" s="150"/>
    </row>
    <row r="774" spans="53:53" ht="12.75" x14ac:dyDescent="0.2">
      <c r="BA774" s="150"/>
    </row>
    <row r="775" spans="53:53" ht="12.75" x14ac:dyDescent="0.2">
      <c r="BA775" s="150"/>
    </row>
    <row r="776" spans="53:53" ht="12.75" x14ac:dyDescent="0.2">
      <c r="BA776" s="150"/>
    </row>
    <row r="777" spans="53:53" ht="12.75" x14ac:dyDescent="0.2">
      <c r="BA777" s="150"/>
    </row>
    <row r="778" spans="53:53" ht="12.75" x14ac:dyDescent="0.2">
      <c r="BA778" s="150"/>
    </row>
    <row r="779" spans="53:53" ht="12.75" x14ac:dyDescent="0.2">
      <c r="BA779" s="150"/>
    </row>
    <row r="780" spans="53:53" ht="12.75" x14ac:dyDescent="0.2">
      <c r="BA780" s="150"/>
    </row>
    <row r="781" spans="53:53" ht="12.75" x14ac:dyDescent="0.2">
      <c r="BA781" s="150"/>
    </row>
    <row r="782" spans="53:53" ht="12.75" x14ac:dyDescent="0.2">
      <c r="BA782" s="150"/>
    </row>
    <row r="783" spans="53:53" ht="12.75" x14ac:dyDescent="0.2">
      <c r="BA783" s="150"/>
    </row>
    <row r="784" spans="53:53" ht="12.75" x14ac:dyDescent="0.2">
      <c r="BA784" s="150"/>
    </row>
    <row r="785" spans="53:53" ht="12.75" x14ac:dyDescent="0.2">
      <c r="BA785" s="150"/>
    </row>
    <row r="786" spans="53:53" ht="12.75" x14ac:dyDescent="0.2">
      <c r="BA786" s="150"/>
    </row>
    <row r="787" spans="53:53" ht="12.75" x14ac:dyDescent="0.2">
      <c r="BA787" s="150"/>
    </row>
    <row r="788" spans="53:53" ht="12.75" x14ac:dyDescent="0.2">
      <c r="BA788" s="150"/>
    </row>
    <row r="789" spans="53:53" ht="12.75" x14ac:dyDescent="0.2">
      <c r="BA789" s="150"/>
    </row>
    <row r="790" spans="53:53" ht="12.75" x14ac:dyDescent="0.2">
      <c r="BA790" s="150"/>
    </row>
    <row r="791" spans="53:53" ht="12.75" x14ac:dyDescent="0.2">
      <c r="BA791" s="150"/>
    </row>
    <row r="792" spans="53:53" ht="12.75" x14ac:dyDescent="0.2">
      <c r="BA792" s="150"/>
    </row>
    <row r="793" spans="53:53" ht="12.75" x14ac:dyDescent="0.2">
      <c r="BA793" s="150"/>
    </row>
    <row r="794" spans="53:53" ht="12.75" x14ac:dyDescent="0.2">
      <c r="BA794" s="150"/>
    </row>
    <row r="795" spans="53:53" ht="12.75" x14ac:dyDescent="0.2">
      <c r="BA795" s="150"/>
    </row>
    <row r="796" spans="53:53" ht="12.75" x14ac:dyDescent="0.2">
      <c r="BA796" s="150"/>
    </row>
    <row r="797" spans="53:53" ht="12.75" x14ac:dyDescent="0.2">
      <c r="BA797" s="150"/>
    </row>
    <row r="798" spans="53:53" ht="12.75" x14ac:dyDescent="0.2">
      <c r="BA798" s="150"/>
    </row>
    <row r="799" spans="53:53" ht="12.75" x14ac:dyDescent="0.2">
      <c r="BA799" s="150"/>
    </row>
    <row r="800" spans="53:53" ht="12.75" x14ac:dyDescent="0.2">
      <c r="BA800" s="150"/>
    </row>
    <row r="801" spans="53:53" ht="12.75" x14ac:dyDescent="0.2">
      <c r="BA801" s="150"/>
    </row>
    <row r="802" spans="53:53" ht="12.75" x14ac:dyDescent="0.2">
      <c r="BA802" s="150"/>
    </row>
    <row r="803" spans="53:53" ht="12.75" x14ac:dyDescent="0.2">
      <c r="BA803" s="150"/>
    </row>
    <row r="804" spans="53:53" ht="12.75" x14ac:dyDescent="0.2">
      <c r="BA804" s="150"/>
    </row>
    <row r="805" spans="53:53" ht="12.75" x14ac:dyDescent="0.2">
      <c r="BA805" s="150"/>
    </row>
    <row r="806" spans="53:53" ht="12.75" x14ac:dyDescent="0.2">
      <c r="BA806" s="150"/>
    </row>
    <row r="807" spans="53:53" ht="12.75" x14ac:dyDescent="0.2">
      <c r="BA807" s="150"/>
    </row>
    <row r="808" spans="53:53" ht="12.75" x14ac:dyDescent="0.2">
      <c r="BA808" s="150"/>
    </row>
    <row r="809" spans="53:53" ht="12.75" x14ac:dyDescent="0.2">
      <c r="BA809" s="150"/>
    </row>
    <row r="810" spans="53:53" ht="12.75" x14ac:dyDescent="0.2">
      <c r="BA810" s="150"/>
    </row>
    <row r="811" spans="53:53" ht="12.75" x14ac:dyDescent="0.2">
      <c r="BA811" s="150"/>
    </row>
    <row r="812" spans="53:53" ht="12.75" x14ac:dyDescent="0.2">
      <c r="BA812" s="150"/>
    </row>
    <row r="813" spans="53:53" ht="12.75" x14ac:dyDescent="0.2">
      <c r="BA813" s="150"/>
    </row>
    <row r="814" spans="53:53" ht="12.75" x14ac:dyDescent="0.2">
      <c r="BA814" s="150"/>
    </row>
    <row r="815" spans="53:53" ht="12.75" x14ac:dyDescent="0.2">
      <c r="BA815" s="150"/>
    </row>
    <row r="816" spans="53:53" ht="12.75" x14ac:dyDescent="0.2">
      <c r="BA816" s="150"/>
    </row>
    <row r="817" spans="53:53" ht="12.75" x14ac:dyDescent="0.2">
      <c r="BA817" s="150"/>
    </row>
    <row r="818" spans="53:53" ht="12.75" x14ac:dyDescent="0.2">
      <c r="BA818" s="150"/>
    </row>
    <row r="819" spans="53:53" ht="12.75" x14ac:dyDescent="0.2">
      <c r="BA819" s="150"/>
    </row>
    <row r="820" spans="53:53" ht="12.75" x14ac:dyDescent="0.2">
      <c r="BA820" s="150"/>
    </row>
    <row r="821" spans="53:53" ht="12.75" x14ac:dyDescent="0.2">
      <c r="BA821" s="150"/>
    </row>
    <row r="822" spans="53:53" ht="12.75" x14ac:dyDescent="0.2">
      <c r="BA822" s="150"/>
    </row>
    <row r="823" spans="53:53" ht="12.75" x14ac:dyDescent="0.2">
      <c r="BA823" s="150"/>
    </row>
    <row r="824" spans="53:53" ht="12.75" x14ac:dyDescent="0.2">
      <c r="BA824" s="150"/>
    </row>
    <row r="825" spans="53:53" ht="12.75" x14ac:dyDescent="0.2">
      <c r="BA825" s="150"/>
    </row>
    <row r="826" spans="53:53" ht="12.75" x14ac:dyDescent="0.2">
      <c r="BA826" s="150"/>
    </row>
    <row r="827" spans="53:53" ht="12.75" x14ac:dyDescent="0.2">
      <c r="BA827" s="150"/>
    </row>
    <row r="828" spans="53:53" ht="12.75" x14ac:dyDescent="0.2">
      <c r="BA828" s="150"/>
    </row>
    <row r="829" spans="53:53" ht="12.75" x14ac:dyDescent="0.2">
      <c r="BA829" s="150"/>
    </row>
    <row r="830" spans="53:53" ht="12.75" x14ac:dyDescent="0.2">
      <c r="BA830" s="150"/>
    </row>
    <row r="831" spans="53:53" ht="12.75" x14ac:dyDescent="0.2">
      <c r="BA831" s="150"/>
    </row>
    <row r="832" spans="53:53" ht="12.75" x14ac:dyDescent="0.2">
      <c r="BA832" s="150"/>
    </row>
    <row r="833" spans="53:53" ht="12.75" x14ac:dyDescent="0.2">
      <c r="BA833" s="150"/>
    </row>
    <row r="834" spans="53:53" ht="12.75" x14ac:dyDescent="0.2">
      <c r="BA834" s="150"/>
    </row>
    <row r="835" spans="53:53" ht="12.75" x14ac:dyDescent="0.2">
      <c r="BA835" s="150"/>
    </row>
    <row r="836" spans="53:53" ht="12.75" x14ac:dyDescent="0.2">
      <c r="BA836" s="150"/>
    </row>
    <row r="837" spans="53:53" ht="12.75" x14ac:dyDescent="0.2">
      <c r="BA837" s="150"/>
    </row>
    <row r="838" spans="53:53" ht="12.75" x14ac:dyDescent="0.2">
      <c r="BA838" s="150"/>
    </row>
    <row r="839" spans="53:53" ht="12.75" x14ac:dyDescent="0.2">
      <c r="BA839" s="150"/>
    </row>
    <row r="840" spans="53:53" ht="12.75" x14ac:dyDescent="0.2">
      <c r="BA840" s="150"/>
    </row>
    <row r="841" spans="53:53" ht="12.75" x14ac:dyDescent="0.2">
      <c r="BA841" s="150"/>
    </row>
    <row r="842" spans="53:53" ht="12.75" x14ac:dyDescent="0.2">
      <c r="BA842" s="150"/>
    </row>
    <row r="843" spans="53:53" ht="12.75" x14ac:dyDescent="0.2">
      <c r="BA843" s="150"/>
    </row>
    <row r="844" spans="53:53" ht="12.75" x14ac:dyDescent="0.2">
      <c r="BA844" s="150"/>
    </row>
    <row r="845" spans="53:53" ht="12.75" x14ac:dyDescent="0.2">
      <c r="BA845" s="150"/>
    </row>
    <row r="846" spans="53:53" ht="12.75" x14ac:dyDescent="0.2">
      <c r="BA846" s="150"/>
    </row>
    <row r="847" spans="53:53" ht="12.75" x14ac:dyDescent="0.2">
      <c r="BA847" s="150"/>
    </row>
    <row r="848" spans="53:53" ht="12.75" x14ac:dyDescent="0.2">
      <c r="BA848" s="150"/>
    </row>
    <row r="849" spans="53:53" ht="12.75" x14ac:dyDescent="0.2">
      <c r="BA849" s="150"/>
    </row>
    <row r="850" spans="53:53" ht="12.75" x14ac:dyDescent="0.2">
      <c r="BA850" s="150"/>
    </row>
    <row r="851" spans="53:53" ht="12.75" x14ac:dyDescent="0.2">
      <c r="BA851" s="150"/>
    </row>
    <row r="852" spans="53:53" ht="12.75" x14ac:dyDescent="0.2">
      <c r="BA852" s="150"/>
    </row>
    <row r="853" spans="53:53" ht="12.75" x14ac:dyDescent="0.2">
      <c r="BA853" s="150"/>
    </row>
    <row r="854" spans="53:53" ht="12.75" x14ac:dyDescent="0.2">
      <c r="BA854" s="150"/>
    </row>
    <row r="855" spans="53:53" ht="12.75" x14ac:dyDescent="0.2">
      <c r="BA855" s="150"/>
    </row>
    <row r="856" spans="53:53" ht="12.75" x14ac:dyDescent="0.2">
      <c r="BA856" s="150"/>
    </row>
    <row r="857" spans="53:53" ht="12.75" x14ac:dyDescent="0.2">
      <c r="BA857" s="150"/>
    </row>
    <row r="858" spans="53:53" ht="12.75" x14ac:dyDescent="0.2">
      <c r="BA858" s="150"/>
    </row>
    <row r="859" spans="53:53" ht="12.75" x14ac:dyDescent="0.2">
      <c r="BA859" s="150"/>
    </row>
    <row r="860" spans="53:53" ht="12.75" x14ac:dyDescent="0.2">
      <c r="BA860" s="150"/>
    </row>
    <row r="861" spans="53:53" ht="12.75" x14ac:dyDescent="0.2">
      <c r="BA861" s="150"/>
    </row>
    <row r="862" spans="53:53" ht="12.75" x14ac:dyDescent="0.2">
      <c r="BA862" s="150"/>
    </row>
    <row r="863" spans="53:53" ht="12.75" x14ac:dyDescent="0.2">
      <c r="BA863" s="150"/>
    </row>
    <row r="864" spans="53:53" ht="12.75" x14ac:dyDescent="0.2">
      <c r="BA864" s="150"/>
    </row>
    <row r="865" spans="53:53" ht="12.75" x14ac:dyDescent="0.2">
      <c r="BA865" s="150"/>
    </row>
    <row r="866" spans="53:53" ht="12.75" x14ac:dyDescent="0.2">
      <c r="BA866" s="150"/>
    </row>
    <row r="867" spans="53:53" ht="12.75" x14ac:dyDescent="0.2">
      <c r="BA867" s="150"/>
    </row>
    <row r="868" spans="53:53" ht="12.75" x14ac:dyDescent="0.2">
      <c r="BA868" s="150"/>
    </row>
    <row r="869" spans="53:53" ht="12.75" x14ac:dyDescent="0.2">
      <c r="BA869" s="150"/>
    </row>
    <row r="870" spans="53:53" ht="12.75" x14ac:dyDescent="0.2">
      <c r="BA870" s="150"/>
    </row>
    <row r="871" spans="53:53" ht="12.75" x14ac:dyDescent="0.2">
      <c r="BA871" s="150"/>
    </row>
    <row r="872" spans="53:53" ht="12.75" x14ac:dyDescent="0.2">
      <c r="BA872" s="150"/>
    </row>
    <row r="873" spans="53:53" ht="12.75" x14ac:dyDescent="0.2">
      <c r="BA873" s="150"/>
    </row>
    <row r="874" spans="53:53" ht="12.75" x14ac:dyDescent="0.2">
      <c r="BA874" s="150"/>
    </row>
    <row r="875" spans="53:53" ht="12.75" x14ac:dyDescent="0.2">
      <c r="BA875" s="150"/>
    </row>
    <row r="876" spans="53:53" ht="12.75" x14ac:dyDescent="0.2">
      <c r="BA876" s="150"/>
    </row>
    <row r="877" spans="53:53" ht="12.75" x14ac:dyDescent="0.2">
      <c r="BA877" s="150"/>
    </row>
    <row r="878" spans="53:53" ht="12.75" x14ac:dyDescent="0.2">
      <c r="BA878" s="150"/>
    </row>
    <row r="879" spans="53:53" ht="12.75" x14ac:dyDescent="0.2">
      <c r="BA879" s="150"/>
    </row>
    <row r="880" spans="53:53" ht="12.75" x14ac:dyDescent="0.2">
      <c r="BA880" s="150"/>
    </row>
    <row r="881" spans="53:53" ht="12.75" x14ac:dyDescent="0.2">
      <c r="BA881" s="150"/>
    </row>
    <row r="882" spans="53:53" ht="12.75" x14ac:dyDescent="0.2">
      <c r="BA882" s="150"/>
    </row>
    <row r="883" spans="53:53" ht="12.75" x14ac:dyDescent="0.2">
      <c r="BA883" s="150"/>
    </row>
    <row r="884" spans="53:53" ht="12.75" x14ac:dyDescent="0.2">
      <c r="BA884" s="150"/>
    </row>
    <row r="885" spans="53:53" ht="12.75" x14ac:dyDescent="0.2">
      <c r="BA885" s="150"/>
    </row>
    <row r="886" spans="53:53" ht="12.75" x14ac:dyDescent="0.2">
      <c r="BA886" s="150"/>
    </row>
    <row r="887" spans="53:53" ht="12.75" x14ac:dyDescent="0.2">
      <c r="BA887" s="150"/>
    </row>
    <row r="888" spans="53:53" ht="12.75" x14ac:dyDescent="0.2">
      <c r="BA888" s="150"/>
    </row>
    <row r="889" spans="53:53" ht="12.75" x14ac:dyDescent="0.2">
      <c r="BA889" s="150"/>
    </row>
    <row r="890" spans="53:53" ht="12.75" x14ac:dyDescent="0.2">
      <c r="BA890" s="150"/>
    </row>
    <row r="891" spans="53:53" ht="12.75" x14ac:dyDescent="0.2">
      <c r="BA891" s="150"/>
    </row>
    <row r="892" spans="53:53" ht="12.75" x14ac:dyDescent="0.2">
      <c r="BA892" s="150"/>
    </row>
    <row r="893" spans="53:53" ht="12.75" x14ac:dyDescent="0.2">
      <c r="BA893" s="150"/>
    </row>
    <row r="894" spans="53:53" ht="12.75" x14ac:dyDescent="0.2">
      <c r="BA894" s="150"/>
    </row>
    <row r="895" spans="53:53" ht="12.75" x14ac:dyDescent="0.2">
      <c r="BA895" s="150"/>
    </row>
    <row r="896" spans="53:53" ht="12.75" x14ac:dyDescent="0.2">
      <c r="BA896" s="150"/>
    </row>
    <row r="897" spans="53:53" ht="12.75" x14ac:dyDescent="0.2">
      <c r="BA897" s="150"/>
    </row>
    <row r="898" spans="53:53" ht="12.75" x14ac:dyDescent="0.2">
      <c r="BA898" s="150"/>
    </row>
    <row r="899" spans="53:53" ht="12.75" x14ac:dyDescent="0.2">
      <c r="BA899" s="150"/>
    </row>
    <row r="900" spans="53:53" ht="12.75" x14ac:dyDescent="0.2">
      <c r="BA900" s="150"/>
    </row>
    <row r="901" spans="53:53" ht="12.75" x14ac:dyDescent="0.2">
      <c r="BA901" s="150"/>
    </row>
    <row r="902" spans="53:53" ht="12.75" x14ac:dyDescent="0.2">
      <c r="BA902" s="150"/>
    </row>
    <row r="903" spans="53:53" ht="12.75" x14ac:dyDescent="0.2">
      <c r="BA903" s="150"/>
    </row>
    <row r="904" spans="53:53" ht="12.75" x14ac:dyDescent="0.2">
      <c r="BA904" s="150"/>
    </row>
    <row r="905" spans="53:53" ht="12.75" x14ac:dyDescent="0.2">
      <c r="BA905" s="150"/>
    </row>
    <row r="906" spans="53:53" ht="12.75" x14ac:dyDescent="0.2">
      <c r="BA906" s="150"/>
    </row>
    <row r="907" spans="53:53" ht="12.75" x14ac:dyDescent="0.2">
      <c r="BA907" s="150"/>
    </row>
    <row r="908" spans="53:53" ht="12.75" x14ac:dyDescent="0.2">
      <c r="BA908" s="150"/>
    </row>
    <row r="909" spans="53:53" ht="12.75" x14ac:dyDescent="0.2">
      <c r="BA909" s="150"/>
    </row>
    <row r="910" spans="53:53" ht="12.75" x14ac:dyDescent="0.2">
      <c r="BA910" s="150"/>
    </row>
    <row r="911" spans="53:53" ht="12.75" x14ac:dyDescent="0.2">
      <c r="BA911" s="150"/>
    </row>
    <row r="912" spans="53:53" ht="12.75" x14ac:dyDescent="0.2">
      <c r="BA912" s="150"/>
    </row>
    <row r="913" spans="53:53" ht="12.75" x14ac:dyDescent="0.2">
      <c r="BA913" s="150"/>
    </row>
    <row r="914" spans="53:53" ht="12.75" x14ac:dyDescent="0.2">
      <c r="BA914" s="150"/>
    </row>
    <row r="915" spans="53:53" ht="12.75" x14ac:dyDescent="0.2">
      <c r="BA915" s="150"/>
    </row>
    <row r="916" spans="53:53" ht="12.75" x14ac:dyDescent="0.2">
      <c r="BA916" s="150"/>
    </row>
    <row r="917" spans="53:53" ht="12.75" x14ac:dyDescent="0.2">
      <c r="BA917" s="150"/>
    </row>
    <row r="918" spans="53:53" ht="12.75" x14ac:dyDescent="0.2">
      <c r="BA918" s="150"/>
    </row>
    <row r="919" spans="53:53" ht="12.75" x14ac:dyDescent="0.2">
      <c r="BA919" s="150"/>
    </row>
    <row r="920" spans="53:53" ht="12.75" x14ac:dyDescent="0.2">
      <c r="BA920" s="150"/>
    </row>
    <row r="921" spans="53:53" ht="12.75" x14ac:dyDescent="0.2">
      <c r="BA921" s="150"/>
    </row>
    <row r="922" spans="53:53" ht="12.75" x14ac:dyDescent="0.2">
      <c r="BA922" s="150"/>
    </row>
    <row r="923" spans="53:53" ht="12.75" x14ac:dyDescent="0.2">
      <c r="BA923" s="150"/>
    </row>
    <row r="924" spans="53:53" ht="12.75" x14ac:dyDescent="0.2">
      <c r="BA924" s="150"/>
    </row>
    <row r="925" spans="53:53" ht="12.75" x14ac:dyDescent="0.2">
      <c r="BA925" s="150"/>
    </row>
    <row r="926" spans="53:53" ht="12.75" x14ac:dyDescent="0.2">
      <c r="BA926" s="150"/>
    </row>
    <row r="927" spans="53:53" ht="12.75" x14ac:dyDescent="0.2">
      <c r="BA927" s="150"/>
    </row>
    <row r="928" spans="53:53" ht="12.75" x14ac:dyDescent="0.2">
      <c r="BA928" s="150"/>
    </row>
    <row r="929" spans="53:53" ht="12.75" x14ac:dyDescent="0.2">
      <c r="BA929" s="150"/>
    </row>
    <row r="930" spans="53:53" ht="12.75" x14ac:dyDescent="0.2">
      <c r="BA930" s="150"/>
    </row>
    <row r="931" spans="53:53" ht="12.75" x14ac:dyDescent="0.2">
      <c r="BA931" s="150"/>
    </row>
    <row r="932" spans="53:53" ht="12.75" x14ac:dyDescent="0.2">
      <c r="BA932" s="150"/>
    </row>
    <row r="933" spans="53:53" ht="12.75" x14ac:dyDescent="0.2">
      <c r="BA933" s="150"/>
    </row>
    <row r="934" spans="53:53" ht="12.75" x14ac:dyDescent="0.2">
      <c r="BA934" s="150"/>
    </row>
    <row r="935" spans="53:53" ht="12.75" x14ac:dyDescent="0.2">
      <c r="BA935" s="150"/>
    </row>
    <row r="936" spans="53:53" ht="12.75" x14ac:dyDescent="0.2">
      <c r="BA936" s="150"/>
    </row>
    <row r="937" spans="53:53" ht="12.75" x14ac:dyDescent="0.2">
      <c r="BA937" s="150"/>
    </row>
    <row r="938" spans="53:53" ht="12.75" x14ac:dyDescent="0.2">
      <c r="BA938" s="150"/>
    </row>
    <row r="939" spans="53:53" ht="12.75" x14ac:dyDescent="0.2">
      <c r="BA939" s="150"/>
    </row>
    <row r="940" spans="53:53" ht="12.75" x14ac:dyDescent="0.2">
      <c r="BA940" s="150"/>
    </row>
    <row r="941" spans="53:53" ht="12.75" x14ac:dyDescent="0.2">
      <c r="BA941" s="150"/>
    </row>
    <row r="942" spans="53:53" ht="12.75" x14ac:dyDescent="0.2">
      <c r="BA942" s="150"/>
    </row>
    <row r="943" spans="53:53" ht="12.75" x14ac:dyDescent="0.2">
      <c r="BA943" s="150"/>
    </row>
    <row r="944" spans="53:53" ht="12.75" x14ac:dyDescent="0.2">
      <c r="BA944" s="150"/>
    </row>
    <row r="945" spans="53:53" ht="12.75" x14ac:dyDescent="0.2">
      <c r="BA945" s="150"/>
    </row>
    <row r="946" spans="53:53" ht="12.75" x14ac:dyDescent="0.2">
      <c r="BA946" s="150"/>
    </row>
    <row r="947" spans="53:53" ht="12.75" x14ac:dyDescent="0.2">
      <c r="BA947" s="150"/>
    </row>
    <row r="948" spans="53:53" ht="12.75" x14ac:dyDescent="0.2">
      <c r="BA948" s="150"/>
    </row>
    <row r="949" spans="53:53" ht="12.75" x14ac:dyDescent="0.2">
      <c r="BA949" s="150"/>
    </row>
    <row r="950" spans="53:53" ht="12.75" x14ac:dyDescent="0.2">
      <c r="BA950" s="150"/>
    </row>
    <row r="951" spans="53:53" ht="12.75" x14ac:dyDescent="0.2">
      <c r="BA951" s="150"/>
    </row>
    <row r="952" spans="53:53" ht="12.75" x14ac:dyDescent="0.2">
      <c r="BA952" s="150"/>
    </row>
    <row r="953" spans="53:53" ht="12.75" x14ac:dyDescent="0.2">
      <c r="BA953" s="150"/>
    </row>
    <row r="954" spans="53:53" ht="12.75" x14ac:dyDescent="0.2">
      <c r="BA954" s="150"/>
    </row>
    <row r="955" spans="53:53" ht="12.75" x14ac:dyDescent="0.2">
      <c r="BA955" s="150"/>
    </row>
    <row r="956" spans="53:53" ht="12.75" x14ac:dyDescent="0.2">
      <c r="BA956" s="150"/>
    </row>
    <row r="957" spans="53:53" ht="12.75" x14ac:dyDescent="0.2">
      <c r="BA957" s="150"/>
    </row>
    <row r="958" spans="53:53" ht="12.75" x14ac:dyDescent="0.2">
      <c r="BA958" s="150"/>
    </row>
    <row r="959" spans="53:53" ht="12.75" x14ac:dyDescent="0.2">
      <c r="BA959" s="150"/>
    </row>
    <row r="960" spans="53:53" ht="12.75" x14ac:dyDescent="0.2">
      <c r="BA960" s="150"/>
    </row>
    <row r="961" spans="53:53" ht="12.75" x14ac:dyDescent="0.2">
      <c r="BA961" s="150"/>
    </row>
    <row r="962" spans="53:53" ht="12.75" x14ac:dyDescent="0.2">
      <c r="BA962" s="150"/>
    </row>
    <row r="963" spans="53:53" ht="12.75" x14ac:dyDescent="0.2">
      <c r="BA963" s="150"/>
    </row>
    <row r="964" spans="53:53" ht="12.75" x14ac:dyDescent="0.2">
      <c r="BA964" s="150"/>
    </row>
    <row r="965" spans="53:53" ht="12.75" x14ac:dyDescent="0.2">
      <c r="BA965" s="150"/>
    </row>
    <row r="966" spans="53:53" ht="12.75" x14ac:dyDescent="0.2">
      <c r="BA966" s="150"/>
    </row>
    <row r="967" spans="53:53" ht="12.75" x14ac:dyDescent="0.2">
      <c r="BA967" s="150"/>
    </row>
    <row r="968" spans="53:53" ht="12.75" x14ac:dyDescent="0.2">
      <c r="BA968" s="150"/>
    </row>
    <row r="969" spans="53:53" ht="12.75" x14ac:dyDescent="0.2">
      <c r="BA969" s="150"/>
    </row>
    <row r="970" spans="53:53" ht="12.75" x14ac:dyDescent="0.2">
      <c r="BA970" s="150"/>
    </row>
    <row r="971" spans="53:53" ht="12.75" x14ac:dyDescent="0.2">
      <c r="BA971" s="150"/>
    </row>
    <row r="972" spans="53:53" ht="12.75" x14ac:dyDescent="0.2">
      <c r="BA972" s="150"/>
    </row>
    <row r="973" spans="53:53" ht="12.75" x14ac:dyDescent="0.2">
      <c r="BA973" s="150"/>
    </row>
    <row r="974" spans="53:53" ht="12.75" x14ac:dyDescent="0.2">
      <c r="BA974" s="150"/>
    </row>
    <row r="975" spans="53:53" ht="12.75" x14ac:dyDescent="0.2">
      <c r="BA975" s="150"/>
    </row>
    <row r="976" spans="53:53" ht="12.75" x14ac:dyDescent="0.2">
      <c r="BA976" s="150"/>
    </row>
    <row r="977" spans="53:53" ht="12.75" x14ac:dyDescent="0.2">
      <c r="BA977" s="150"/>
    </row>
    <row r="978" spans="53:53" ht="12.75" x14ac:dyDescent="0.2">
      <c r="BA978" s="150"/>
    </row>
    <row r="979" spans="53:53" ht="12.75" x14ac:dyDescent="0.2">
      <c r="BA979" s="150"/>
    </row>
    <row r="980" spans="53:53" ht="12.75" x14ac:dyDescent="0.2">
      <c r="BA980" s="150"/>
    </row>
    <row r="981" spans="53:53" ht="12.75" x14ac:dyDescent="0.2">
      <c r="BA981" s="150"/>
    </row>
    <row r="982" spans="53:53" ht="12.75" x14ac:dyDescent="0.2">
      <c r="BA982" s="150"/>
    </row>
    <row r="983" spans="53:53" ht="12.75" x14ac:dyDescent="0.2">
      <c r="BA983" s="150"/>
    </row>
    <row r="984" spans="53:53" ht="12.75" x14ac:dyDescent="0.2">
      <c r="BA984" s="150"/>
    </row>
    <row r="985" spans="53:53" ht="12.75" x14ac:dyDescent="0.2">
      <c r="BA985" s="150"/>
    </row>
    <row r="986" spans="53:53" ht="12.75" x14ac:dyDescent="0.2">
      <c r="BA986" s="150"/>
    </row>
    <row r="987" spans="53:53" ht="12.75" x14ac:dyDescent="0.2">
      <c r="BA987" s="150"/>
    </row>
    <row r="988" spans="53:53" ht="12.75" x14ac:dyDescent="0.2">
      <c r="BA988" s="150"/>
    </row>
    <row r="989" spans="53:53" ht="12.75" x14ac:dyDescent="0.2">
      <c r="BA989" s="150"/>
    </row>
    <row r="990" spans="53:53" ht="12.75" x14ac:dyDescent="0.2">
      <c r="BA990" s="150"/>
    </row>
    <row r="991" spans="53:53" ht="12.75" x14ac:dyDescent="0.2">
      <c r="BA991" s="150"/>
    </row>
  </sheetData>
  <autoFilter ref="A6:BS52" xr:uid="{00000000-0009-0000-0000-000053000000}"/>
  <printOptions horizontalCentered="1" gridLines="1"/>
  <pageMargins left="0.7" right="0.7" top="0.75" bottom="0.75" header="0" footer="0"/>
  <pageSetup scale="34" fitToHeight="0" pageOrder="overThenDown" orientation="portrait" cellComments="atEnd"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sheetPr codeName="Sheet71">
    <pageSetUpPr fitToPage="1"/>
  </sheetPr>
  <dimension ref="A1:I32"/>
  <sheetViews>
    <sheetView workbookViewId="0">
      <selection activeCell="A3" sqref="A3"/>
    </sheetView>
  </sheetViews>
  <sheetFormatPr defaultRowHeight="12.75" x14ac:dyDescent="0.2"/>
  <cols>
    <col min="1" max="1" width="15.42578125" customWidth="1"/>
    <col min="2" max="2" width="14.42578125" customWidth="1"/>
    <col min="3" max="3" width="15.5703125" bestFit="1" customWidth="1"/>
    <col min="4" max="4" width="15.42578125" customWidth="1"/>
    <col min="5" max="5" width="16.42578125" customWidth="1"/>
  </cols>
  <sheetData>
    <row r="1" spans="1:9" ht="27" x14ac:dyDescent="0.35">
      <c r="A1" s="327" t="s">
        <v>9</v>
      </c>
      <c r="B1" s="328"/>
      <c r="C1" s="328"/>
      <c r="D1" s="328"/>
      <c r="E1" s="328"/>
      <c r="F1" s="328"/>
    </row>
    <row r="2" spans="1:9" ht="18" x14ac:dyDescent="0.25">
      <c r="A2" s="45" t="s">
        <v>172</v>
      </c>
      <c r="B2" s="166"/>
      <c r="C2" s="167"/>
      <c r="D2" s="45"/>
      <c r="E2" s="166" t="s">
        <v>83</v>
      </c>
    </row>
    <row r="4" spans="1:9" ht="60.75" x14ac:dyDescent="0.3">
      <c r="A4" s="329" t="s">
        <v>5</v>
      </c>
      <c r="B4" s="330"/>
      <c r="C4" s="156" t="s">
        <v>11</v>
      </c>
      <c r="D4" s="158" t="s">
        <v>80</v>
      </c>
      <c r="E4" s="160" t="s">
        <v>81</v>
      </c>
      <c r="F4" s="162" t="s">
        <v>82</v>
      </c>
    </row>
    <row r="5" spans="1:9" ht="19.5" customHeight="1" x14ac:dyDescent="0.25">
      <c r="A5" s="324">
        <f>'Scout 1'!B20</f>
        <v>0</v>
      </c>
      <c r="B5" s="325"/>
      <c r="C5" s="157">
        <f>'Scout 1'!L28</f>
        <v>0</v>
      </c>
      <c r="D5" s="159">
        <v>0.33</v>
      </c>
      <c r="E5" s="161">
        <f>IF(C5&lt;600,C5*0.3333,C5*0)</f>
        <v>0</v>
      </c>
      <c r="F5" s="163"/>
      <c r="I5" s="89"/>
    </row>
    <row r="6" spans="1:9" ht="19.5" customHeight="1" x14ac:dyDescent="0.25">
      <c r="A6" s="324">
        <f>'Scout 2'!B21</f>
        <v>0</v>
      </c>
      <c r="B6" s="325"/>
      <c r="C6" s="157">
        <f>'Scout 2'!L29</f>
        <v>0</v>
      </c>
      <c r="D6" s="159">
        <v>0.33</v>
      </c>
      <c r="E6" s="161">
        <f t="shared" ref="E6:E31" si="0">IF(C6&lt;600,C6*0.3333,C6*0)</f>
        <v>0</v>
      </c>
      <c r="F6" s="163"/>
      <c r="I6" s="90"/>
    </row>
    <row r="7" spans="1:9" ht="19.5" customHeight="1" x14ac:dyDescent="0.25">
      <c r="A7" s="324">
        <f>'Scout 3'!B22</f>
        <v>0</v>
      </c>
      <c r="B7" s="325"/>
      <c r="C7" s="157">
        <f>'Scout 3'!L28</f>
        <v>0</v>
      </c>
      <c r="D7" s="159">
        <v>0.33</v>
      </c>
      <c r="E7" s="161">
        <f t="shared" si="0"/>
        <v>0</v>
      </c>
      <c r="F7" s="163"/>
    </row>
    <row r="8" spans="1:9" ht="19.5" customHeight="1" x14ac:dyDescent="0.25">
      <c r="A8" s="324">
        <f>'Scout 4'!B23</f>
        <v>0</v>
      </c>
      <c r="B8" s="325"/>
      <c r="C8" s="157">
        <f>'Scout 3'!L29</f>
        <v>0</v>
      </c>
      <c r="D8" s="159">
        <v>0.33</v>
      </c>
      <c r="E8" s="161">
        <f t="shared" si="0"/>
        <v>0</v>
      </c>
      <c r="F8" s="163"/>
    </row>
    <row r="9" spans="1:9" ht="19.5" customHeight="1" x14ac:dyDescent="0.25">
      <c r="A9" s="324">
        <f>'Scout 5'!B24</f>
        <v>0</v>
      </c>
      <c r="B9" s="325"/>
      <c r="C9" s="157">
        <f>'Scout 3'!L30</f>
        <v>0</v>
      </c>
      <c r="D9" s="159">
        <v>0.33</v>
      </c>
      <c r="E9" s="161">
        <f t="shared" si="0"/>
        <v>0</v>
      </c>
      <c r="F9" s="163"/>
    </row>
    <row r="10" spans="1:9" ht="19.5" customHeight="1" x14ac:dyDescent="0.25">
      <c r="A10" s="324">
        <f>'Scout 6'!B25</f>
        <v>0</v>
      </c>
      <c r="B10" s="325"/>
      <c r="C10" s="157">
        <f>'Scout 3'!L31</f>
        <v>0</v>
      </c>
      <c r="D10" s="159">
        <v>0.33</v>
      </c>
      <c r="E10" s="161">
        <f t="shared" si="0"/>
        <v>0</v>
      </c>
      <c r="F10" s="163"/>
    </row>
    <row r="11" spans="1:9" ht="19.5" customHeight="1" x14ac:dyDescent="0.25">
      <c r="A11" s="324">
        <f>'Scout 7'!B26</f>
        <v>0</v>
      </c>
      <c r="B11" s="325"/>
      <c r="C11" s="157">
        <f>'Scout 3'!L32</f>
        <v>0</v>
      </c>
      <c r="D11" s="159">
        <v>0.33</v>
      </c>
      <c r="E11" s="161">
        <f t="shared" si="0"/>
        <v>0</v>
      </c>
      <c r="F11" s="163"/>
    </row>
    <row r="12" spans="1:9" ht="19.5" customHeight="1" x14ac:dyDescent="0.25">
      <c r="A12" s="324">
        <f>'Scout 8'!B27</f>
        <v>0</v>
      </c>
      <c r="B12" s="325"/>
      <c r="C12" s="157">
        <f>'Scout 3'!L33</f>
        <v>0</v>
      </c>
      <c r="D12" s="159">
        <v>0.33</v>
      </c>
      <c r="E12" s="161">
        <f t="shared" si="0"/>
        <v>0</v>
      </c>
      <c r="F12" s="163"/>
    </row>
    <row r="13" spans="1:9" ht="19.5" customHeight="1" x14ac:dyDescent="0.25">
      <c r="A13" s="324">
        <f>'Scout 9'!B28</f>
        <v>0</v>
      </c>
      <c r="B13" s="325"/>
      <c r="C13" s="157">
        <f>'Scout 3'!L34</f>
        <v>0</v>
      </c>
      <c r="D13" s="159">
        <v>0.33</v>
      </c>
      <c r="E13" s="161">
        <f t="shared" si="0"/>
        <v>0</v>
      </c>
      <c r="F13" s="163"/>
    </row>
    <row r="14" spans="1:9" ht="19.5" customHeight="1" x14ac:dyDescent="0.25">
      <c r="A14" s="324">
        <f>'Scout 10'!B29</f>
        <v>0</v>
      </c>
      <c r="B14" s="325"/>
      <c r="C14" s="157">
        <f>'Scout 3'!L35</f>
        <v>0</v>
      </c>
      <c r="D14" s="159">
        <v>0.33</v>
      </c>
      <c r="E14" s="161">
        <f t="shared" si="0"/>
        <v>0</v>
      </c>
      <c r="F14" s="163"/>
    </row>
    <row r="15" spans="1:9" ht="19.5" customHeight="1" x14ac:dyDescent="0.25">
      <c r="A15" s="324">
        <f>'Scout 11'!B30</f>
        <v>0</v>
      </c>
      <c r="B15" s="325"/>
      <c r="C15" s="157">
        <f>'Scout 3'!L36</f>
        <v>0</v>
      </c>
      <c r="D15" s="159">
        <v>0.33</v>
      </c>
      <c r="E15" s="161">
        <f t="shared" si="0"/>
        <v>0</v>
      </c>
      <c r="F15" s="163"/>
    </row>
    <row r="16" spans="1:9" ht="19.5" customHeight="1" x14ac:dyDescent="0.25">
      <c r="A16" s="324">
        <f>'Scout 12'!B31</f>
        <v>0</v>
      </c>
      <c r="B16" s="325"/>
      <c r="C16" s="157">
        <f>'Scout 3'!L37</f>
        <v>0</v>
      </c>
      <c r="D16" s="159">
        <v>0.33</v>
      </c>
      <c r="E16" s="161">
        <f t="shared" si="0"/>
        <v>0</v>
      </c>
      <c r="F16" s="163"/>
    </row>
    <row r="17" spans="1:6" ht="19.5" customHeight="1" x14ac:dyDescent="0.25">
      <c r="A17" s="324">
        <f>'Scout 13'!B32</f>
        <v>0</v>
      </c>
      <c r="B17" s="325"/>
      <c r="C17" s="157">
        <f>'Scout 3'!L38</f>
        <v>0</v>
      </c>
      <c r="D17" s="159">
        <v>0.33</v>
      </c>
      <c r="E17" s="161">
        <f t="shared" si="0"/>
        <v>0</v>
      </c>
      <c r="F17" s="163"/>
    </row>
    <row r="18" spans="1:6" ht="19.5" customHeight="1" x14ac:dyDescent="0.25">
      <c r="A18" s="324"/>
      <c r="B18" s="325"/>
      <c r="C18" s="157"/>
      <c r="D18" s="159">
        <v>0.33</v>
      </c>
      <c r="E18" s="161">
        <f t="shared" si="0"/>
        <v>0</v>
      </c>
      <c r="F18" s="163"/>
    </row>
    <row r="19" spans="1:6" ht="19.5" customHeight="1" x14ac:dyDescent="0.25">
      <c r="A19" s="324"/>
      <c r="B19" s="325"/>
      <c r="C19" s="157"/>
      <c r="D19" s="159">
        <v>0.33</v>
      </c>
      <c r="E19" s="161">
        <f t="shared" si="0"/>
        <v>0</v>
      </c>
      <c r="F19" s="163"/>
    </row>
    <row r="20" spans="1:6" ht="19.5" customHeight="1" x14ac:dyDescent="0.25">
      <c r="A20" s="324"/>
      <c r="B20" s="325"/>
      <c r="C20" s="157"/>
      <c r="D20" s="159">
        <v>0.33</v>
      </c>
      <c r="E20" s="161">
        <f t="shared" si="0"/>
        <v>0</v>
      </c>
      <c r="F20" s="163"/>
    </row>
    <row r="21" spans="1:6" ht="19.5" customHeight="1" x14ac:dyDescent="0.25">
      <c r="A21" s="324"/>
      <c r="B21" s="325"/>
      <c r="C21" s="157"/>
      <c r="D21" s="159">
        <v>0.33</v>
      </c>
      <c r="E21" s="161">
        <f t="shared" si="0"/>
        <v>0</v>
      </c>
      <c r="F21" s="163"/>
    </row>
    <row r="22" spans="1:6" ht="19.5" customHeight="1" x14ac:dyDescent="0.25">
      <c r="A22" s="324"/>
      <c r="B22" s="325"/>
      <c r="C22" s="157"/>
      <c r="D22" s="159">
        <v>0.33</v>
      </c>
      <c r="E22" s="161">
        <f t="shared" si="0"/>
        <v>0</v>
      </c>
      <c r="F22" s="163"/>
    </row>
    <row r="23" spans="1:6" ht="19.5" customHeight="1" x14ac:dyDescent="0.25">
      <c r="A23" s="324"/>
      <c r="B23" s="325"/>
      <c r="C23" s="157"/>
      <c r="D23" s="159">
        <v>0.33</v>
      </c>
      <c r="E23" s="161">
        <f t="shared" si="0"/>
        <v>0</v>
      </c>
      <c r="F23" s="163"/>
    </row>
    <row r="24" spans="1:6" ht="19.5" customHeight="1" x14ac:dyDescent="0.25">
      <c r="A24" s="324"/>
      <c r="B24" s="325"/>
      <c r="C24" s="157"/>
      <c r="D24" s="159">
        <v>0.33</v>
      </c>
      <c r="E24" s="161">
        <f t="shared" si="0"/>
        <v>0</v>
      </c>
      <c r="F24" s="163"/>
    </row>
    <row r="25" spans="1:6" ht="19.5" customHeight="1" x14ac:dyDescent="0.25">
      <c r="A25" s="324"/>
      <c r="B25" s="325"/>
      <c r="C25" s="157"/>
      <c r="D25" s="159">
        <v>0.33</v>
      </c>
      <c r="E25" s="161">
        <f t="shared" si="0"/>
        <v>0</v>
      </c>
      <c r="F25" s="163"/>
    </row>
    <row r="26" spans="1:6" ht="19.5" customHeight="1" x14ac:dyDescent="0.25">
      <c r="A26" s="324"/>
      <c r="B26" s="325"/>
      <c r="C26" s="157"/>
      <c r="D26" s="159">
        <v>0.33</v>
      </c>
      <c r="E26" s="161">
        <f t="shared" si="0"/>
        <v>0</v>
      </c>
      <c r="F26" s="163"/>
    </row>
    <row r="27" spans="1:6" ht="19.5" customHeight="1" x14ac:dyDescent="0.25">
      <c r="A27" s="324"/>
      <c r="B27" s="325"/>
      <c r="C27" s="157"/>
      <c r="D27" s="159">
        <v>0.33</v>
      </c>
      <c r="E27" s="161">
        <f t="shared" si="0"/>
        <v>0</v>
      </c>
      <c r="F27" s="163"/>
    </row>
    <row r="28" spans="1:6" ht="19.5" customHeight="1" x14ac:dyDescent="0.25">
      <c r="A28" s="324"/>
      <c r="B28" s="325"/>
      <c r="C28" s="157"/>
      <c r="D28" s="159">
        <v>0.33</v>
      </c>
      <c r="E28" s="161">
        <f t="shared" si="0"/>
        <v>0</v>
      </c>
      <c r="F28" s="163"/>
    </row>
    <row r="29" spans="1:6" ht="19.5" customHeight="1" x14ac:dyDescent="0.25">
      <c r="A29" s="324"/>
      <c r="B29" s="325"/>
      <c r="C29" s="157"/>
      <c r="D29" s="159">
        <v>0.33</v>
      </c>
      <c r="E29" s="161">
        <f t="shared" si="0"/>
        <v>0</v>
      </c>
      <c r="F29" s="163"/>
    </row>
    <row r="30" spans="1:6" ht="19.5" customHeight="1" x14ac:dyDescent="0.25">
      <c r="A30" s="324"/>
      <c r="B30" s="325"/>
      <c r="C30" s="157"/>
      <c r="D30" s="159">
        <v>0.33</v>
      </c>
      <c r="E30" s="161">
        <f t="shared" si="0"/>
        <v>0</v>
      </c>
      <c r="F30" s="163"/>
    </row>
    <row r="31" spans="1:6" ht="19.5" customHeight="1" x14ac:dyDescent="0.25">
      <c r="A31" s="324"/>
      <c r="B31" s="325"/>
      <c r="C31" s="157"/>
      <c r="D31" s="159">
        <v>0.33</v>
      </c>
      <c r="E31" s="161">
        <f t="shared" si="0"/>
        <v>0</v>
      </c>
      <c r="F31" s="163"/>
    </row>
    <row r="32" spans="1:6" ht="18" x14ac:dyDescent="0.25">
      <c r="A32" s="326" t="s">
        <v>22</v>
      </c>
      <c r="B32" s="326"/>
      <c r="C32" s="164"/>
      <c r="D32" s="164"/>
      <c r="E32" s="165">
        <f>SUM(E5:E31)</f>
        <v>0</v>
      </c>
      <c r="F32" s="164"/>
    </row>
  </sheetData>
  <autoFilter ref="A4:E31" xr:uid="{00000000-0009-0000-0000-00004B000000}">
    <filterColumn colId="0" showButton="0"/>
    <filterColumn colId="2" showButton="0"/>
    <filterColumn colId="3" showButton="0"/>
  </autoFilter>
  <mergeCells count="30">
    <mergeCell ref="A14:B14"/>
    <mergeCell ref="A15:B15"/>
    <mergeCell ref="A12:B12"/>
    <mergeCell ref="A13:B13"/>
    <mergeCell ref="A1:F1"/>
    <mergeCell ref="A4:B4"/>
    <mergeCell ref="A5:B5"/>
    <mergeCell ref="A10:B10"/>
    <mergeCell ref="A11:B11"/>
    <mergeCell ref="A8:B8"/>
    <mergeCell ref="A9:B9"/>
    <mergeCell ref="A6:B6"/>
    <mergeCell ref="A7:B7"/>
    <mergeCell ref="A20:B20"/>
    <mergeCell ref="A21:B21"/>
    <mergeCell ref="A18:B18"/>
    <mergeCell ref="A19:B19"/>
    <mergeCell ref="A16:B16"/>
    <mergeCell ref="A17:B17"/>
    <mergeCell ref="A26:B26"/>
    <mergeCell ref="A27:B27"/>
    <mergeCell ref="A24:B24"/>
    <mergeCell ref="A25:B25"/>
    <mergeCell ref="A22:B22"/>
    <mergeCell ref="A23:B23"/>
    <mergeCell ref="A30:B30"/>
    <mergeCell ref="A31:B31"/>
    <mergeCell ref="A32:B32"/>
    <mergeCell ref="A28:B28"/>
    <mergeCell ref="A29:B29"/>
  </mergeCells>
  <printOptions horizontalCentered="1"/>
  <pageMargins left="0.25" right="0.25" top="1" bottom="1" header="0.5" footer="0.5"/>
  <pageSetup scale="72" orientation="portrait" horizontalDpi="4294967293" verticalDpi="1200" r:id="rId1"/>
  <headerFooter alignWithMargins="0"/>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sheetPr codeName="Sheet73"/>
  <dimension ref="A1:BO31"/>
  <sheetViews>
    <sheetView zoomScale="75" zoomScaleNormal="75" workbookViewId="0">
      <selection sqref="A1:BL1"/>
    </sheetView>
  </sheetViews>
  <sheetFormatPr defaultRowHeight="14.25" x14ac:dyDescent="0.2"/>
  <cols>
    <col min="1" max="1" width="3.5703125" style="3" customWidth="1"/>
    <col min="2" max="2" width="25.140625" style="4" customWidth="1"/>
    <col min="3" max="3" width="4.7109375" customWidth="1"/>
    <col min="4" max="60" width="3.85546875" style="1" customWidth="1"/>
    <col min="61" max="61" width="5.42578125" style="1" customWidth="1"/>
    <col min="62" max="62" width="4.28515625" style="1" customWidth="1"/>
    <col min="63" max="63" width="3.85546875" style="1" customWidth="1"/>
    <col min="64" max="64" width="14.28515625" bestFit="1" customWidth="1"/>
  </cols>
  <sheetData>
    <row r="1" spans="1:67" ht="30.75" customHeight="1" x14ac:dyDescent="0.5">
      <c r="A1" s="331" t="s">
        <v>173</v>
      </c>
      <c r="B1" s="331"/>
      <c r="C1" s="331"/>
      <c r="D1" s="331"/>
      <c r="E1" s="331"/>
      <c r="F1" s="331"/>
      <c r="G1" s="331"/>
      <c r="H1" s="331"/>
      <c r="I1" s="331"/>
      <c r="J1" s="331"/>
      <c r="K1" s="331"/>
      <c r="L1" s="331"/>
      <c r="M1" s="331"/>
      <c r="N1" s="331"/>
      <c r="O1" s="331"/>
      <c r="P1" s="331"/>
      <c r="Q1" s="331"/>
      <c r="R1" s="331"/>
      <c r="S1" s="331"/>
      <c r="T1" s="331"/>
      <c r="U1" s="331"/>
      <c r="V1" s="331"/>
      <c r="W1" s="331"/>
      <c r="X1" s="331"/>
      <c r="Y1" s="331"/>
      <c r="Z1" s="331"/>
      <c r="AA1" s="331"/>
      <c r="AB1" s="331"/>
      <c r="AC1" s="331"/>
      <c r="AD1" s="331"/>
      <c r="AE1" s="331"/>
      <c r="AF1" s="331"/>
      <c r="AG1" s="331"/>
      <c r="AH1" s="331"/>
      <c r="AI1" s="331"/>
      <c r="AJ1" s="331"/>
      <c r="AK1" s="331"/>
      <c r="AL1" s="331"/>
      <c r="AM1" s="331"/>
      <c r="AN1" s="331"/>
      <c r="AO1" s="331"/>
      <c r="AP1" s="331"/>
      <c r="AQ1" s="331"/>
      <c r="AR1" s="331"/>
      <c r="AS1" s="331"/>
      <c r="AT1" s="331"/>
      <c r="AU1" s="331"/>
      <c r="AV1" s="331"/>
      <c r="AW1" s="331"/>
      <c r="AX1" s="331"/>
      <c r="AY1" s="331"/>
      <c r="AZ1" s="331"/>
      <c r="BA1" s="331"/>
      <c r="BB1" s="331"/>
      <c r="BC1" s="331"/>
      <c r="BD1" s="331"/>
      <c r="BE1" s="331"/>
      <c r="BF1" s="331"/>
      <c r="BG1" s="331"/>
      <c r="BH1" s="331"/>
      <c r="BI1" s="331"/>
      <c r="BJ1" s="331"/>
      <c r="BK1" s="331"/>
      <c r="BL1" s="331"/>
    </row>
    <row r="2" spans="1:67" ht="72.75" customHeight="1" x14ac:dyDescent="0.3">
      <c r="A2" s="131" t="s">
        <v>3</v>
      </c>
      <c r="B2" s="115" t="s">
        <v>0</v>
      </c>
      <c r="C2" s="132" t="s">
        <v>1</v>
      </c>
      <c r="D2" s="133">
        <f>'Scout 1'!B20</f>
        <v>0</v>
      </c>
      <c r="E2" s="134">
        <f>'Scout 2'!B20</f>
        <v>0</v>
      </c>
      <c r="F2" s="133">
        <f>'Scout 3'!B20</f>
        <v>0</v>
      </c>
      <c r="G2" s="134">
        <f>'Scout 4'!B20</f>
        <v>0</v>
      </c>
      <c r="H2" s="133">
        <f>'Scout 5'!B20</f>
        <v>0</v>
      </c>
      <c r="I2" s="134">
        <f>'Scout 6'!B20</f>
        <v>0</v>
      </c>
      <c r="J2" s="133">
        <f>'Scout 7'!B20</f>
        <v>0</v>
      </c>
      <c r="K2" s="134">
        <f>'Scout 8'!B20</f>
        <v>0</v>
      </c>
      <c r="L2" s="133">
        <f>'Scout 9'!B20</f>
        <v>0</v>
      </c>
      <c r="M2" s="134">
        <f>'Scout 10'!B20</f>
        <v>0</v>
      </c>
      <c r="N2" s="133">
        <f>'Scout 11'!B20</f>
        <v>0</v>
      </c>
      <c r="O2" s="134">
        <f>'Scout 12'!B20</f>
        <v>0</v>
      </c>
      <c r="P2" s="133">
        <f>'Scout 13'!B20</f>
        <v>0</v>
      </c>
      <c r="Q2" s="134"/>
      <c r="R2" s="133"/>
      <c r="S2" s="134"/>
      <c r="T2" s="133"/>
      <c r="U2" s="134"/>
      <c r="V2" s="133"/>
      <c r="W2" s="134"/>
      <c r="X2" s="133"/>
      <c r="Y2" s="134"/>
      <c r="Z2" s="133"/>
      <c r="AA2" s="134"/>
      <c r="AB2" s="133"/>
      <c r="AC2" s="134"/>
      <c r="AD2" s="133"/>
      <c r="AE2" s="134">
        <f>'Store 1'!B20</f>
        <v>0</v>
      </c>
      <c r="AF2" s="133">
        <f>'Store 2'!B20</f>
        <v>0</v>
      </c>
      <c r="AG2" s="134">
        <f>'Store 3'!B20</f>
        <v>0</v>
      </c>
      <c r="AH2" s="133">
        <f>'Store 4'!B20</f>
        <v>0</v>
      </c>
      <c r="AI2" s="134">
        <f>'Store 5'!B20</f>
        <v>0</v>
      </c>
      <c r="AJ2" s="133">
        <f>'Store 6'!B20</f>
        <v>0</v>
      </c>
      <c r="AK2" s="134">
        <f>'Store 11'!B20</f>
        <v>0</v>
      </c>
      <c r="AL2" s="133">
        <f>'Store 10'!B20</f>
        <v>0</v>
      </c>
      <c r="AM2" s="134">
        <f>'Store 12'!B20</f>
        <v>0</v>
      </c>
      <c r="AN2" s="133">
        <f>'Store 8'!B20</f>
        <v>0</v>
      </c>
      <c r="AO2" s="134"/>
      <c r="AP2" s="133"/>
      <c r="AQ2" s="134"/>
      <c r="AR2" s="133"/>
      <c r="AS2" s="134"/>
      <c r="AT2" s="133"/>
      <c r="AU2" s="134"/>
      <c r="AV2" s="133"/>
      <c r="AW2" s="134"/>
      <c r="AX2" s="133"/>
      <c r="AY2" s="134"/>
      <c r="AZ2" s="133"/>
      <c r="BA2" s="134"/>
      <c r="BB2" s="133"/>
      <c r="BC2" s="134"/>
      <c r="BD2" s="133"/>
      <c r="BE2" s="134"/>
      <c r="BF2" s="133"/>
      <c r="BG2" s="134"/>
      <c r="BH2" s="133"/>
      <c r="BI2" s="85" t="s">
        <v>12</v>
      </c>
      <c r="BJ2" s="135" t="s">
        <v>52</v>
      </c>
      <c r="BK2" s="136" t="s">
        <v>53</v>
      </c>
      <c r="BL2" s="137" t="s">
        <v>2</v>
      </c>
      <c r="BM2" s="28"/>
    </row>
    <row r="3" spans="1:67" s="2" customFormat="1" ht="21" customHeight="1" x14ac:dyDescent="0.3">
      <c r="A3" s="113">
        <f>'2024 Calculator'!C3</f>
        <v>1</v>
      </c>
      <c r="B3" s="116" t="str">
        <f>'2024 Calculator'!D3</f>
        <v>Hometown Hearos Donation</v>
      </c>
      <c r="C3" s="110">
        <f>'2024 Calculator'!E3</f>
        <v>30</v>
      </c>
      <c r="D3" s="105">
        <f>'Scout 1'!K3</f>
        <v>0</v>
      </c>
      <c r="E3" s="103">
        <f>'Scout 2'!K3</f>
        <v>0</v>
      </c>
      <c r="F3" s="105">
        <f>'Scout 3'!K3</f>
        <v>0</v>
      </c>
      <c r="G3" s="103">
        <f>'Scout 4'!K3</f>
        <v>0</v>
      </c>
      <c r="H3" s="105">
        <f>'Scout 5'!K3</f>
        <v>0</v>
      </c>
      <c r="I3" s="103">
        <f>'Scout 6'!K3</f>
        <v>0</v>
      </c>
      <c r="J3" s="105">
        <f>'Scout 7'!K3</f>
        <v>0</v>
      </c>
      <c r="K3" s="103">
        <f>'Scout 8'!K3</f>
        <v>0</v>
      </c>
      <c r="L3" s="105">
        <f>'Scout 9'!K3</f>
        <v>0</v>
      </c>
      <c r="M3" s="103">
        <f>'Scout 10'!K3</f>
        <v>0</v>
      </c>
      <c r="N3" s="105">
        <f>'Scout 11'!K3</f>
        <v>0</v>
      </c>
      <c r="O3" s="103">
        <f>'Scout 12'!K3</f>
        <v>0</v>
      </c>
      <c r="P3" s="105">
        <f>'Scout 13'!K3</f>
        <v>0</v>
      </c>
      <c r="Q3" s="103"/>
      <c r="R3" s="105"/>
      <c r="S3" s="103"/>
      <c r="T3" s="105"/>
      <c r="U3" s="103"/>
      <c r="V3" s="105"/>
      <c r="W3" s="103"/>
      <c r="X3" s="105"/>
      <c r="Y3" s="103"/>
      <c r="Z3" s="105"/>
      <c r="AA3" s="103"/>
      <c r="AB3" s="105"/>
      <c r="AC3" s="103"/>
      <c r="AD3" s="105"/>
      <c r="AE3" s="103">
        <f>'Store 1'!J3</f>
        <v>0</v>
      </c>
      <c r="AF3" s="105">
        <f>'Store 2'!J3</f>
        <v>0</v>
      </c>
      <c r="AG3" s="103">
        <f>'Store 3'!J3</f>
        <v>0</v>
      </c>
      <c r="AH3" s="105">
        <f>'Store 4'!J3</f>
        <v>0</v>
      </c>
      <c r="AI3" s="103">
        <f>'Store 5'!J3</f>
        <v>0</v>
      </c>
      <c r="AJ3" s="105">
        <f>'Store 6'!J3</f>
        <v>0</v>
      </c>
      <c r="AK3" s="103">
        <f>'Store 11'!J3</f>
        <v>0</v>
      </c>
      <c r="AL3" s="105">
        <f>'Store 10'!J3</f>
        <v>0</v>
      </c>
      <c r="AM3" s="103">
        <f>'Store 12'!J3</f>
        <v>0</v>
      </c>
      <c r="AN3" s="105">
        <f>'Store 8'!J3</f>
        <v>0</v>
      </c>
      <c r="AO3" s="103"/>
      <c r="AP3" s="105"/>
      <c r="AQ3" s="103"/>
      <c r="AR3" s="105"/>
      <c r="AS3" s="103"/>
      <c r="AT3" s="105"/>
      <c r="AU3" s="103"/>
      <c r="AV3" s="105"/>
      <c r="AW3" s="103"/>
      <c r="AX3" s="105"/>
      <c r="AY3" s="103"/>
      <c r="AZ3" s="105"/>
      <c r="BA3" s="103"/>
      <c r="BB3" s="105"/>
      <c r="BC3" s="103"/>
      <c r="BD3" s="105"/>
      <c r="BE3" s="103"/>
      <c r="BF3" s="105"/>
      <c r="BG3" s="103"/>
      <c r="BH3" s="105"/>
      <c r="BI3" s="86">
        <f>'PCorn Order'!X3</f>
        <v>0</v>
      </c>
      <c r="BJ3" s="88">
        <f>BI3-SUM(D3:AN3)</f>
        <v>0</v>
      </c>
      <c r="BK3" s="129">
        <f>SUM(D3:AB3)</f>
        <v>0</v>
      </c>
      <c r="BL3" s="99">
        <f t="shared" ref="BL3:BL17" si="0">SUM(C3*BK3)</f>
        <v>0</v>
      </c>
    </row>
    <row r="4" spans="1:67" s="2" customFormat="1" ht="21" customHeight="1" x14ac:dyDescent="0.3">
      <c r="A4" s="113">
        <f>'2024 Calculator'!C5</f>
        <v>1</v>
      </c>
      <c r="B4" s="116" t="str">
        <f>'2024 Calculator'!D5</f>
        <v>3-Pack Combo Box</v>
      </c>
      <c r="C4" s="110">
        <f>'2024 Calculator'!E5</f>
        <v>50</v>
      </c>
      <c r="D4" s="105">
        <f>'Scout 1'!K4</f>
        <v>0</v>
      </c>
      <c r="E4" s="103">
        <f>'Scout 2'!K4</f>
        <v>0</v>
      </c>
      <c r="F4" s="105">
        <f>'Scout 3'!K4</f>
        <v>0</v>
      </c>
      <c r="G4" s="103">
        <f>'Scout 4'!K4</f>
        <v>0</v>
      </c>
      <c r="H4" s="105">
        <f>'Scout 5'!K4</f>
        <v>0</v>
      </c>
      <c r="I4" s="103">
        <f>'Scout 6'!K4</f>
        <v>0</v>
      </c>
      <c r="J4" s="105">
        <f>'Scout 7'!K4</f>
        <v>0</v>
      </c>
      <c r="K4" s="103">
        <f>'Scout 8'!K4</f>
        <v>0</v>
      </c>
      <c r="L4" s="105">
        <f>'Scout 9'!K4</f>
        <v>0</v>
      </c>
      <c r="M4" s="103">
        <f>'Scout 10'!K4</f>
        <v>0</v>
      </c>
      <c r="N4" s="105">
        <f>'Scout 11'!K4</f>
        <v>0</v>
      </c>
      <c r="O4" s="103">
        <f>'Scout 12'!K4</f>
        <v>0</v>
      </c>
      <c r="P4" s="105">
        <f>'Scout 13'!K4</f>
        <v>0</v>
      </c>
      <c r="Q4" s="103"/>
      <c r="R4" s="105"/>
      <c r="S4" s="103"/>
      <c r="T4" s="105"/>
      <c r="U4" s="103"/>
      <c r="V4" s="105"/>
      <c r="W4" s="103"/>
      <c r="X4" s="105"/>
      <c r="Y4" s="103"/>
      <c r="Z4" s="105"/>
      <c r="AA4" s="103"/>
      <c r="AB4" s="105"/>
      <c r="AC4" s="103"/>
      <c r="AD4" s="105"/>
      <c r="AE4" s="103">
        <f>'Store 1'!J4</f>
        <v>0</v>
      </c>
      <c r="AF4" s="105">
        <f>'Store 2'!J4</f>
        <v>0</v>
      </c>
      <c r="AG4" s="103">
        <f>'Store 3'!J4</f>
        <v>0</v>
      </c>
      <c r="AH4" s="105">
        <f>'Store 4'!J4</f>
        <v>0</v>
      </c>
      <c r="AI4" s="103">
        <f>'Store 5'!J4</f>
        <v>0</v>
      </c>
      <c r="AJ4" s="105">
        <f>'Store 6'!J4</f>
        <v>0</v>
      </c>
      <c r="AK4" s="103">
        <f>'Store 11'!J4</f>
        <v>0</v>
      </c>
      <c r="AL4" s="105">
        <f>'Store 10'!J4</f>
        <v>0</v>
      </c>
      <c r="AM4" s="103">
        <f>'Store 12'!J4</f>
        <v>0</v>
      </c>
      <c r="AN4" s="105">
        <f>'Store 8'!J4</f>
        <v>0</v>
      </c>
      <c r="AO4" s="103"/>
      <c r="AP4" s="105"/>
      <c r="AQ4" s="103"/>
      <c r="AR4" s="105"/>
      <c r="AS4" s="103"/>
      <c r="AT4" s="105"/>
      <c r="AU4" s="103"/>
      <c r="AV4" s="105"/>
      <c r="AW4" s="103"/>
      <c r="AX4" s="105"/>
      <c r="AY4" s="103"/>
      <c r="AZ4" s="105"/>
      <c r="BA4" s="103"/>
      <c r="BB4" s="105"/>
      <c r="BC4" s="103"/>
      <c r="BD4" s="105"/>
      <c r="BE4" s="103"/>
      <c r="BF4" s="105"/>
      <c r="BG4" s="103"/>
      <c r="BH4" s="105"/>
      <c r="BI4" s="86">
        <f>'PCorn Order'!X4</f>
        <v>0</v>
      </c>
      <c r="BJ4" s="88">
        <f t="shared" ref="BJ4:BJ19" si="1">BI4-SUM(D4:AN4)</f>
        <v>0</v>
      </c>
      <c r="BK4" s="129">
        <f t="shared" ref="BK4:BK19" si="2">SUM(D4:AB4)</f>
        <v>0</v>
      </c>
      <c r="BL4" s="99">
        <f t="shared" si="0"/>
        <v>0</v>
      </c>
    </row>
    <row r="5" spans="1:67" ht="21" customHeight="1" x14ac:dyDescent="0.3">
      <c r="A5" s="113">
        <f>'2024 Calculator'!C6</f>
        <v>14</v>
      </c>
      <c r="B5" s="116" t="str">
        <f>'2024 Calculator'!D6</f>
        <v>White Chocolate Pretzels</v>
      </c>
      <c r="C5" s="110">
        <f>'2024 Calculator'!E6</f>
        <v>35</v>
      </c>
      <c r="D5" s="105">
        <f>'Scout 1'!K5</f>
        <v>0</v>
      </c>
      <c r="E5" s="103">
        <f>'Scout 2'!K5</f>
        <v>0</v>
      </c>
      <c r="F5" s="105">
        <f>'Scout 3'!K5</f>
        <v>0</v>
      </c>
      <c r="G5" s="103">
        <f>'Scout 4'!K5</f>
        <v>0</v>
      </c>
      <c r="H5" s="105">
        <f>'Scout 5'!K5</f>
        <v>0</v>
      </c>
      <c r="I5" s="103">
        <f>'Scout 6'!K5</f>
        <v>0</v>
      </c>
      <c r="J5" s="105">
        <f>'Scout 7'!K5</f>
        <v>0</v>
      </c>
      <c r="K5" s="103">
        <f>'Scout 8'!K5</f>
        <v>0</v>
      </c>
      <c r="L5" s="105">
        <f>'Scout 9'!K5</f>
        <v>0</v>
      </c>
      <c r="M5" s="103">
        <f>'Scout 10'!K5</f>
        <v>0</v>
      </c>
      <c r="N5" s="105">
        <f>'Scout 11'!K5</f>
        <v>0</v>
      </c>
      <c r="O5" s="103">
        <f>'Scout 12'!K5</f>
        <v>0</v>
      </c>
      <c r="P5" s="105">
        <f>'Scout 13'!K5</f>
        <v>0</v>
      </c>
      <c r="Q5" s="103"/>
      <c r="R5" s="105"/>
      <c r="S5" s="103"/>
      <c r="T5" s="105"/>
      <c r="U5" s="103"/>
      <c r="V5" s="105"/>
      <c r="W5" s="103"/>
      <c r="X5" s="105"/>
      <c r="Y5" s="103"/>
      <c r="Z5" s="105"/>
      <c r="AA5" s="103"/>
      <c r="AB5" s="105"/>
      <c r="AC5" s="103"/>
      <c r="AD5" s="105"/>
      <c r="AE5" s="103">
        <f>'Store 1'!J5</f>
        <v>0</v>
      </c>
      <c r="AF5" s="105">
        <f>'Store 2'!J5</f>
        <v>0</v>
      </c>
      <c r="AG5" s="103">
        <f>'Store 3'!J5</f>
        <v>0</v>
      </c>
      <c r="AH5" s="105">
        <f>'Store 4'!J5</f>
        <v>0</v>
      </c>
      <c r="AI5" s="103">
        <f>'Store 5'!J5</f>
        <v>0</v>
      </c>
      <c r="AJ5" s="105">
        <f>'Store 6'!J5</f>
        <v>0</v>
      </c>
      <c r="AK5" s="103">
        <f>'Store 11'!J5</f>
        <v>0</v>
      </c>
      <c r="AL5" s="105">
        <f>'Store 10'!J5</f>
        <v>0</v>
      </c>
      <c r="AM5" s="103">
        <f>'Store 12'!J5</f>
        <v>0</v>
      </c>
      <c r="AN5" s="105">
        <f>'Store 8'!J5</f>
        <v>0</v>
      </c>
      <c r="AO5" s="103"/>
      <c r="AP5" s="105"/>
      <c r="AQ5" s="103"/>
      <c r="AR5" s="105"/>
      <c r="AS5" s="103"/>
      <c r="AT5" s="105"/>
      <c r="AU5" s="103"/>
      <c r="AV5" s="105"/>
      <c r="AW5" s="103"/>
      <c r="AX5" s="105"/>
      <c r="AY5" s="103"/>
      <c r="AZ5" s="105"/>
      <c r="BA5" s="103"/>
      <c r="BB5" s="105"/>
      <c r="BC5" s="103"/>
      <c r="BD5" s="105"/>
      <c r="BE5" s="103"/>
      <c r="BF5" s="105"/>
      <c r="BG5" s="103"/>
      <c r="BH5" s="105"/>
      <c r="BI5" s="86">
        <f>'PCorn Order'!X5</f>
        <v>0</v>
      </c>
      <c r="BJ5" s="88">
        <f t="shared" si="1"/>
        <v>0</v>
      </c>
      <c r="BK5" s="129">
        <f t="shared" si="2"/>
        <v>0</v>
      </c>
      <c r="BL5" s="99">
        <f t="shared" si="0"/>
        <v>0</v>
      </c>
      <c r="BN5" s="31"/>
      <c r="BO5" s="31"/>
    </row>
    <row r="6" spans="1:67" ht="21" customHeight="1" x14ac:dyDescent="0.3">
      <c r="A6" s="113">
        <f>'2024 Calculator'!C7</f>
        <v>14</v>
      </c>
      <c r="B6" s="116" t="str">
        <f>'2024 Calculator'!D7</f>
        <v>Chocolate Drizzle Toffee</v>
      </c>
      <c r="C6" s="110">
        <f>'2024 Calculator'!E7</f>
        <v>35</v>
      </c>
      <c r="D6" s="105">
        <f>'Scout 1'!K6</f>
        <v>0</v>
      </c>
      <c r="E6" s="103">
        <f>'Scout 2'!K6</f>
        <v>0</v>
      </c>
      <c r="F6" s="105">
        <f>'Scout 3'!K6</f>
        <v>0</v>
      </c>
      <c r="G6" s="103">
        <f>'Scout 4'!K6</f>
        <v>0</v>
      </c>
      <c r="H6" s="105">
        <f>'Scout 5'!K6</f>
        <v>0</v>
      </c>
      <c r="I6" s="103">
        <f>'Scout 6'!K6</f>
        <v>0</v>
      </c>
      <c r="J6" s="105">
        <f>'Scout 7'!K6</f>
        <v>0</v>
      </c>
      <c r="K6" s="103">
        <f>'Scout 8'!K6</f>
        <v>0</v>
      </c>
      <c r="L6" s="105">
        <f>'Scout 9'!K6</f>
        <v>0</v>
      </c>
      <c r="M6" s="103">
        <f>'Scout 10'!K6</f>
        <v>0</v>
      </c>
      <c r="N6" s="105">
        <f>'Scout 11'!K6</f>
        <v>0</v>
      </c>
      <c r="O6" s="103">
        <f>'Scout 12'!K6</f>
        <v>0</v>
      </c>
      <c r="P6" s="105">
        <f>'Scout 13'!K6</f>
        <v>0</v>
      </c>
      <c r="Q6" s="103"/>
      <c r="R6" s="105"/>
      <c r="S6" s="103"/>
      <c r="T6" s="105"/>
      <c r="U6" s="103"/>
      <c r="V6" s="105"/>
      <c r="W6" s="103"/>
      <c r="X6" s="105"/>
      <c r="Y6" s="103"/>
      <c r="Z6" s="105"/>
      <c r="AA6" s="103"/>
      <c r="AB6" s="105"/>
      <c r="AC6" s="103"/>
      <c r="AD6" s="105"/>
      <c r="AE6" s="103">
        <f>'Store 1'!J6</f>
        <v>0</v>
      </c>
      <c r="AF6" s="105">
        <f>'Store 2'!J6</f>
        <v>0</v>
      </c>
      <c r="AG6" s="103">
        <f>'Store 3'!J6</f>
        <v>0</v>
      </c>
      <c r="AH6" s="105">
        <f>'Store 4'!J6</f>
        <v>0</v>
      </c>
      <c r="AI6" s="103">
        <f>'Store 5'!J6</f>
        <v>0</v>
      </c>
      <c r="AJ6" s="105">
        <f>'Store 6'!J6</f>
        <v>0</v>
      </c>
      <c r="AK6" s="103">
        <f>'Store 11'!J6</f>
        <v>0</v>
      </c>
      <c r="AL6" s="105">
        <f>'Store 10'!J6</f>
        <v>0</v>
      </c>
      <c r="AM6" s="103">
        <f>'Store 12'!J6</f>
        <v>0</v>
      </c>
      <c r="AN6" s="105">
        <f>'Store 8'!J6</f>
        <v>0</v>
      </c>
      <c r="AO6" s="103"/>
      <c r="AP6" s="105"/>
      <c r="AQ6" s="103"/>
      <c r="AR6" s="105"/>
      <c r="AS6" s="103"/>
      <c r="AT6" s="105"/>
      <c r="AU6" s="103"/>
      <c r="AV6" s="105"/>
      <c r="AW6" s="103"/>
      <c r="AX6" s="105"/>
      <c r="AY6" s="103"/>
      <c r="AZ6" s="105"/>
      <c r="BA6" s="103"/>
      <c r="BB6" s="105"/>
      <c r="BC6" s="103"/>
      <c r="BD6" s="105"/>
      <c r="BE6" s="103"/>
      <c r="BF6" s="105"/>
      <c r="BG6" s="103"/>
      <c r="BH6" s="105"/>
      <c r="BI6" s="86">
        <f>'PCorn Order'!X6</f>
        <v>0</v>
      </c>
      <c r="BJ6" s="88">
        <f>BI6-SUM(D6:AN6)</f>
        <v>0</v>
      </c>
      <c r="BK6" s="129">
        <f t="shared" si="2"/>
        <v>0</v>
      </c>
      <c r="BL6" s="99">
        <f t="shared" si="0"/>
        <v>0</v>
      </c>
      <c r="BN6" s="31"/>
      <c r="BO6" s="31"/>
    </row>
    <row r="7" spans="1:67" ht="21" customHeight="1" x14ac:dyDescent="0.3">
      <c r="A7" s="113">
        <f>'2024 Calculator'!C8</f>
        <v>14</v>
      </c>
      <c r="B7" s="116" t="str">
        <f>'2024 Calculator'!D8</f>
        <v>Micro Kettle</v>
      </c>
      <c r="C7" s="110">
        <f>'2024 Calculator'!E8</f>
        <v>25</v>
      </c>
      <c r="D7" s="105">
        <f>'Scout 1'!K7</f>
        <v>0</v>
      </c>
      <c r="E7" s="103">
        <f>'Scout 2'!K7</f>
        <v>0</v>
      </c>
      <c r="F7" s="105">
        <f>'Scout 3'!K7</f>
        <v>0</v>
      </c>
      <c r="G7" s="103">
        <f>'Scout 4'!K7</f>
        <v>0</v>
      </c>
      <c r="H7" s="105">
        <f>'Scout 5'!K7</f>
        <v>0</v>
      </c>
      <c r="I7" s="103">
        <f>'Scout 6'!K7</f>
        <v>0</v>
      </c>
      <c r="J7" s="105">
        <f>'Scout 7'!K7</f>
        <v>0</v>
      </c>
      <c r="K7" s="103">
        <f>'Scout 8'!K7</f>
        <v>0</v>
      </c>
      <c r="L7" s="105">
        <f>'Scout 9'!K7</f>
        <v>0</v>
      </c>
      <c r="M7" s="103">
        <f>'Scout 10'!K7</f>
        <v>0</v>
      </c>
      <c r="N7" s="105">
        <f>'Scout 11'!K7</f>
        <v>0</v>
      </c>
      <c r="O7" s="103">
        <f>'Scout 12'!K7</f>
        <v>0</v>
      </c>
      <c r="P7" s="105">
        <f>'Scout 13'!K7</f>
        <v>0</v>
      </c>
      <c r="Q7" s="103"/>
      <c r="R7" s="105"/>
      <c r="S7" s="103"/>
      <c r="T7" s="105"/>
      <c r="U7" s="103"/>
      <c r="V7" s="105"/>
      <c r="W7" s="103"/>
      <c r="X7" s="105"/>
      <c r="Y7" s="103"/>
      <c r="Z7" s="105"/>
      <c r="AA7" s="103"/>
      <c r="AB7" s="105"/>
      <c r="AC7" s="103"/>
      <c r="AD7" s="105"/>
      <c r="AE7" s="103">
        <f>'Store 1'!J7</f>
        <v>0</v>
      </c>
      <c r="AF7" s="105">
        <f>'Store 2'!J7</f>
        <v>0</v>
      </c>
      <c r="AG7" s="103">
        <f>'Store 3'!J7</f>
        <v>0</v>
      </c>
      <c r="AH7" s="105">
        <f>'Store 4'!J7</f>
        <v>0</v>
      </c>
      <c r="AI7" s="103">
        <f>'Store 5'!J7</f>
        <v>0</v>
      </c>
      <c r="AJ7" s="105">
        <f>'Store 6'!J7</f>
        <v>0</v>
      </c>
      <c r="AK7" s="103">
        <f>'Store 11'!J7</f>
        <v>0</v>
      </c>
      <c r="AL7" s="105">
        <f>'Store 10'!J7</f>
        <v>0</v>
      </c>
      <c r="AM7" s="103">
        <f>'Store 12'!J7</f>
        <v>0</v>
      </c>
      <c r="AN7" s="105">
        <f>'Store 8'!J7</f>
        <v>0</v>
      </c>
      <c r="AO7" s="103"/>
      <c r="AP7" s="105"/>
      <c r="AQ7" s="103"/>
      <c r="AR7" s="105"/>
      <c r="AS7" s="103"/>
      <c r="AT7" s="105"/>
      <c r="AU7" s="103"/>
      <c r="AV7" s="105"/>
      <c r="AW7" s="103"/>
      <c r="AX7" s="105"/>
      <c r="AY7" s="103"/>
      <c r="AZ7" s="105"/>
      <c r="BA7" s="103"/>
      <c r="BB7" s="105"/>
      <c r="BC7" s="103"/>
      <c r="BD7" s="105"/>
      <c r="BE7" s="103"/>
      <c r="BF7" s="105"/>
      <c r="BG7" s="103"/>
      <c r="BH7" s="105"/>
      <c r="BI7" s="86">
        <f>'PCorn Order'!X7</f>
        <v>0</v>
      </c>
      <c r="BJ7" s="88">
        <f t="shared" si="1"/>
        <v>0</v>
      </c>
      <c r="BK7" s="129">
        <f t="shared" si="2"/>
        <v>0</v>
      </c>
      <c r="BL7" s="99">
        <f t="shared" si="0"/>
        <v>0</v>
      </c>
      <c r="BN7" s="31"/>
      <c r="BO7" s="31"/>
    </row>
    <row r="8" spans="1:67" ht="21" customHeight="1" x14ac:dyDescent="0.3">
      <c r="A8" s="113">
        <f>'2024 Calculator'!C9</f>
        <v>6</v>
      </c>
      <c r="B8" s="116" t="str">
        <f>'2024 Calculator'!D9</f>
        <v>Micro Butter</v>
      </c>
      <c r="C8" s="110">
        <f>'2024 Calculator'!E9</f>
        <v>25</v>
      </c>
      <c r="D8" s="105">
        <f>'Scout 1'!K8</f>
        <v>0</v>
      </c>
      <c r="E8" s="103">
        <f>'Scout 2'!K8</f>
        <v>0</v>
      </c>
      <c r="F8" s="105">
        <f>'Scout 3'!K8</f>
        <v>0</v>
      </c>
      <c r="G8" s="103">
        <f>'Scout 4'!K8</f>
        <v>0</v>
      </c>
      <c r="H8" s="105">
        <f>'Scout 5'!K8</f>
        <v>0</v>
      </c>
      <c r="I8" s="103">
        <f>'Scout 6'!K8</f>
        <v>0</v>
      </c>
      <c r="J8" s="105">
        <f>'Scout 7'!K8</f>
        <v>0</v>
      </c>
      <c r="K8" s="103">
        <f>'Scout 8'!K8</f>
        <v>0</v>
      </c>
      <c r="L8" s="105">
        <f>'Scout 9'!K8</f>
        <v>0</v>
      </c>
      <c r="M8" s="103">
        <f>'Scout 10'!K8</f>
        <v>0</v>
      </c>
      <c r="N8" s="105">
        <f>'Scout 11'!K8</f>
        <v>0</v>
      </c>
      <c r="O8" s="103">
        <f>'Scout 12'!K8</f>
        <v>0</v>
      </c>
      <c r="P8" s="105">
        <f>'Scout 13'!K8</f>
        <v>0</v>
      </c>
      <c r="Q8" s="103"/>
      <c r="R8" s="105"/>
      <c r="S8" s="103"/>
      <c r="T8" s="105"/>
      <c r="U8" s="103"/>
      <c r="V8" s="105"/>
      <c r="W8" s="103"/>
      <c r="X8" s="105"/>
      <c r="Y8" s="103"/>
      <c r="Z8" s="105"/>
      <c r="AA8" s="103"/>
      <c r="AB8" s="105"/>
      <c r="AC8" s="103"/>
      <c r="AD8" s="105"/>
      <c r="AE8" s="103">
        <f>'Store 1'!J8</f>
        <v>0</v>
      </c>
      <c r="AF8" s="105">
        <f>'Store 2'!J8</f>
        <v>0</v>
      </c>
      <c r="AG8" s="103">
        <f>'Store 3'!J8</f>
        <v>0</v>
      </c>
      <c r="AH8" s="105">
        <f>'Store 4'!J8</f>
        <v>0</v>
      </c>
      <c r="AI8" s="103">
        <f>'Store 5'!J8</f>
        <v>0</v>
      </c>
      <c r="AJ8" s="105">
        <f>'Store 6'!J8</f>
        <v>0</v>
      </c>
      <c r="AK8" s="103">
        <f>'Store 11'!J8</f>
        <v>0</v>
      </c>
      <c r="AL8" s="105">
        <f>'Store 10'!J8</f>
        <v>0</v>
      </c>
      <c r="AM8" s="103">
        <f>'Store 12'!J8</f>
        <v>0</v>
      </c>
      <c r="AN8" s="105">
        <f>'Store 8'!J8</f>
        <v>0</v>
      </c>
      <c r="AO8" s="103"/>
      <c r="AP8" s="105"/>
      <c r="AQ8" s="103"/>
      <c r="AR8" s="105"/>
      <c r="AS8" s="103"/>
      <c r="AT8" s="105"/>
      <c r="AU8" s="103"/>
      <c r="AV8" s="105"/>
      <c r="AW8" s="103"/>
      <c r="AX8" s="105"/>
      <c r="AY8" s="103"/>
      <c r="AZ8" s="105"/>
      <c r="BA8" s="103"/>
      <c r="BB8" s="105"/>
      <c r="BC8" s="103"/>
      <c r="BD8" s="105"/>
      <c r="BE8" s="103"/>
      <c r="BF8" s="105"/>
      <c r="BG8" s="103"/>
      <c r="BH8" s="105"/>
      <c r="BI8" s="86">
        <f>'PCorn Order'!X8</f>
        <v>0</v>
      </c>
      <c r="BJ8" s="88">
        <f t="shared" si="1"/>
        <v>0</v>
      </c>
      <c r="BK8" s="129">
        <f t="shared" si="2"/>
        <v>0</v>
      </c>
      <c r="BL8" s="99">
        <f t="shared" si="0"/>
        <v>0</v>
      </c>
      <c r="BN8" s="31"/>
      <c r="BO8" s="31"/>
    </row>
    <row r="9" spans="1:67" ht="21" customHeight="1" x14ac:dyDescent="0.3">
      <c r="A9" s="113">
        <f>'2024 Calculator'!C10</f>
        <v>6</v>
      </c>
      <c r="B9" s="116" t="str">
        <f>'2024 Calculator'!D10</f>
        <v>Salted Caramel</v>
      </c>
      <c r="C9" s="110">
        <f>'2024 Calculator'!E10</f>
        <v>25</v>
      </c>
      <c r="D9" s="105">
        <f>'Scout 1'!K9</f>
        <v>0</v>
      </c>
      <c r="E9" s="103">
        <f>'Scout 2'!K9</f>
        <v>0</v>
      </c>
      <c r="F9" s="105">
        <f>'Scout 3'!K9</f>
        <v>0</v>
      </c>
      <c r="G9" s="103">
        <f>'Scout 4'!K9</f>
        <v>0</v>
      </c>
      <c r="H9" s="105">
        <f>'Scout 5'!K9</f>
        <v>0</v>
      </c>
      <c r="I9" s="103">
        <f>'Scout 6'!K9</f>
        <v>0</v>
      </c>
      <c r="J9" s="105">
        <f>'Scout 7'!K9</f>
        <v>0</v>
      </c>
      <c r="K9" s="103">
        <f>'Scout 8'!K9</f>
        <v>0</v>
      </c>
      <c r="L9" s="105">
        <f>'Scout 9'!K9</f>
        <v>0</v>
      </c>
      <c r="M9" s="103">
        <f>'Scout 10'!K9</f>
        <v>0</v>
      </c>
      <c r="N9" s="105">
        <f>'Scout 11'!K9</f>
        <v>0</v>
      </c>
      <c r="O9" s="103">
        <f>'Scout 12'!K9</f>
        <v>0</v>
      </c>
      <c r="P9" s="105">
        <f>'Scout 13'!K9</f>
        <v>0</v>
      </c>
      <c r="Q9" s="103"/>
      <c r="R9" s="105"/>
      <c r="S9" s="103"/>
      <c r="T9" s="105"/>
      <c r="U9" s="103"/>
      <c r="V9" s="105"/>
      <c r="W9" s="103"/>
      <c r="X9" s="105"/>
      <c r="Y9" s="103"/>
      <c r="Z9" s="105"/>
      <c r="AA9" s="103"/>
      <c r="AB9" s="105"/>
      <c r="AC9" s="103"/>
      <c r="AD9" s="105"/>
      <c r="AE9" s="103">
        <f>'Store 1'!J9</f>
        <v>0</v>
      </c>
      <c r="AF9" s="105">
        <f>'Store 2'!J9</f>
        <v>0</v>
      </c>
      <c r="AG9" s="103">
        <f>'Store 3'!J9</f>
        <v>0</v>
      </c>
      <c r="AH9" s="105">
        <f>'Store 4'!J9</f>
        <v>0</v>
      </c>
      <c r="AI9" s="103">
        <f>'Store 5'!J9</f>
        <v>0</v>
      </c>
      <c r="AJ9" s="105">
        <f>'Store 6'!J9</f>
        <v>0</v>
      </c>
      <c r="AK9" s="103">
        <f>'Store 11'!J9</f>
        <v>0</v>
      </c>
      <c r="AL9" s="105">
        <f>'Store 10'!J9</f>
        <v>0</v>
      </c>
      <c r="AM9" s="103">
        <f>'Store 12'!J9</f>
        <v>0</v>
      </c>
      <c r="AN9" s="105">
        <f>'Store 8'!J9</f>
        <v>0</v>
      </c>
      <c r="AO9" s="103"/>
      <c r="AP9" s="105"/>
      <c r="AQ9" s="103"/>
      <c r="AR9" s="105"/>
      <c r="AS9" s="103"/>
      <c r="AT9" s="105"/>
      <c r="AU9" s="103"/>
      <c r="AV9" s="105"/>
      <c r="AW9" s="103"/>
      <c r="AX9" s="105"/>
      <c r="AY9" s="103"/>
      <c r="AZ9" s="105"/>
      <c r="BA9" s="103"/>
      <c r="BB9" s="105"/>
      <c r="BC9" s="103"/>
      <c r="BD9" s="105"/>
      <c r="BE9" s="103"/>
      <c r="BF9" s="105"/>
      <c r="BG9" s="103"/>
      <c r="BH9" s="105"/>
      <c r="BI9" s="86">
        <f>'PCorn Order'!X9</f>
        <v>0</v>
      </c>
      <c r="BJ9" s="88">
        <f t="shared" si="1"/>
        <v>0</v>
      </c>
      <c r="BK9" s="129">
        <f t="shared" si="2"/>
        <v>0</v>
      </c>
      <c r="BL9" s="99">
        <f t="shared" si="0"/>
        <v>0</v>
      </c>
      <c r="BN9" s="31"/>
      <c r="BO9" s="31"/>
    </row>
    <row r="10" spans="1:67" ht="21" customHeight="1" x14ac:dyDescent="0.3">
      <c r="A10" s="113">
        <f>'2024 Calculator'!C11</f>
        <v>14</v>
      </c>
      <c r="B10" s="116" t="str">
        <f>'2024 Calculator'!D11</f>
        <v>Savory Cheddar</v>
      </c>
      <c r="C10" s="110">
        <f>'2024 Calculator'!E11</f>
        <v>20</v>
      </c>
      <c r="D10" s="105">
        <f>'Scout 1'!K10</f>
        <v>0</v>
      </c>
      <c r="E10" s="103">
        <f>'Scout 2'!K10</f>
        <v>0</v>
      </c>
      <c r="F10" s="105">
        <f>'Scout 3'!K10</f>
        <v>0</v>
      </c>
      <c r="G10" s="103">
        <f>'Scout 4'!K10</f>
        <v>0</v>
      </c>
      <c r="H10" s="105">
        <f>'Scout 5'!K10</f>
        <v>0</v>
      </c>
      <c r="I10" s="103">
        <f>'Scout 6'!K10</f>
        <v>0</v>
      </c>
      <c r="J10" s="105">
        <f>'Scout 7'!K10</f>
        <v>0</v>
      </c>
      <c r="K10" s="103">
        <f>'Scout 8'!K10</f>
        <v>0</v>
      </c>
      <c r="L10" s="105">
        <f>'Scout 9'!K10</f>
        <v>0</v>
      </c>
      <c r="M10" s="103">
        <f>'Scout 10'!K10</f>
        <v>0</v>
      </c>
      <c r="N10" s="105">
        <f>'Scout 11'!K10</f>
        <v>0</v>
      </c>
      <c r="O10" s="103">
        <f>'Scout 12'!K10</f>
        <v>0</v>
      </c>
      <c r="P10" s="105">
        <f>'Scout 13'!K10</f>
        <v>0</v>
      </c>
      <c r="Q10" s="103"/>
      <c r="R10" s="105"/>
      <c r="S10" s="103"/>
      <c r="T10" s="105"/>
      <c r="U10" s="103"/>
      <c r="V10" s="105"/>
      <c r="W10" s="103"/>
      <c r="X10" s="105"/>
      <c r="Y10" s="103"/>
      <c r="Z10" s="105"/>
      <c r="AA10" s="103"/>
      <c r="AB10" s="105"/>
      <c r="AC10" s="103"/>
      <c r="AD10" s="105"/>
      <c r="AE10" s="103">
        <f>'Store 1'!J10</f>
        <v>0</v>
      </c>
      <c r="AF10" s="105">
        <f>'Store 2'!J10</f>
        <v>0</v>
      </c>
      <c r="AG10" s="103">
        <f>'Store 3'!J10</f>
        <v>0</v>
      </c>
      <c r="AH10" s="105">
        <f>'Store 4'!J10</f>
        <v>0</v>
      </c>
      <c r="AI10" s="103">
        <f>'Store 5'!J10</f>
        <v>0</v>
      </c>
      <c r="AJ10" s="105">
        <f>'Store 6'!J10</f>
        <v>0</v>
      </c>
      <c r="AK10" s="103">
        <f>'Store 11'!J10</f>
        <v>0</v>
      </c>
      <c r="AL10" s="105">
        <f>'Store 10'!J10</f>
        <v>0</v>
      </c>
      <c r="AM10" s="103">
        <f>'Store 12'!J10</f>
        <v>0</v>
      </c>
      <c r="AN10" s="105">
        <f>'Store 8'!J10</f>
        <v>0</v>
      </c>
      <c r="AO10" s="103"/>
      <c r="AP10" s="105"/>
      <c r="AQ10" s="103"/>
      <c r="AR10" s="105"/>
      <c r="AS10" s="103"/>
      <c r="AT10" s="105"/>
      <c r="AU10" s="103"/>
      <c r="AV10" s="105"/>
      <c r="AW10" s="103"/>
      <c r="AX10" s="105"/>
      <c r="AY10" s="103"/>
      <c r="AZ10" s="105"/>
      <c r="BA10" s="103"/>
      <c r="BB10" s="105"/>
      <c r="BC10" s="103"/>
      <c r="BD10" s="105"/>
      <c r="BE10" s="103"/>
      <c r="BF10" s="105"/>
      <c r="BG10" s="103"/>
      <c r="BH10" s="105"/>
      <c r="BI10" s="86">
        <f>'PCorn Order'!X10</f>
        <v>0</v>
      </c>
      <c r="BJ10" s="88">
        <f t="shared" si="1"/>
        <v>0</v>
      </c>
      <c r="BK10" s="129">
        <f t="shared" si="2"/>
        <v>0</v>
      </c>
      <c r="BL10" s="99">
        <f t="shared" si="0"/>
        <v>0</v>
      </c>
      <c r="BN10" s="31"/>
      <c r="BO10" s="31"/>
    </row>
    <row r="11" spans="1:67" ht="21" customHeight="1" x14ac:dyDescent="0.3">
      <c r="A11" s="113">
        <f>'2024 Calculator'!C12</f>
        <v>16</v>
      </c>
      <c r="B11" s="116" t="str">
        <f>'2024 Calculator'!D12</f>
        <v>Popping Corn</v>
      </c>
      <c r="C11" s="110">
        <f>'2024 Calculator'!E12</f>
        <v>17</v>
      </c>
      <c r="D11" s="105">
        <f>'Scout 1'!K11</f>
        <v>0</v>
      </c>
      <c r="E11" s="103">
        <f>'Scout 2'!K11</f>
        <v>0</v>
      </c>
      <c r="F11" s="105">
        <f>'Scout 3'!K11</f>
        <v>0</v>
      </c>
      <c r="G11" s="103">
        <f>'Scout 4'!K11</f>
        <v>0</v>
      </c>
      <c r="H11" s="105">
        <f>'Scout 5'!K11</f>
        <v>0</v>
      </c>
      <c r="I11" s="103">
        <f>'Scout 6'!K11</f>
        <v>0</v>
      </c>
      <c r="J11" s="105">
        <f>'Scout 7'!K11</f>
        <v>0</v>
      </c>
      <c r="K11" s="103">
        <f>'Scout 8'!K11</f>
        <v>0</v>
      </c>
      <c r="L11" s="105">
        <f>'Scout 9'!K11</f>
        <v>0</v>
      </c>
      <c r="M11" s="103">
        <f>'Scout 10'!K11</f>
        <v>0</v>
      </c>
      <c r="N11" s="105">
        <f>'Scout 11'!K11</f>
        <v>0</v>
      </c>
      <c r="O11" s="103">
        <f>'Scout 12'!K11</f>
        <v>0</v>
      </c>
      <c r="P11" s="105">
        <f>'Scout 13'!K11</f>
        <v>0</v>
      </c>
      <c r="Q11" s="103"/>
      <c r="R11" s="105"/>
      <c r="S11" s="103"/>
      <c r="T11" s="105"/>
      <c r="U11" s="103"/>
      <c r="V11" s="105"/>
      <c r="W11" s="103"/>
      <c r="X11" s="105"/>
      <c r="Y11" s="103"/>
      <c r="Z11" s="105"/>
      <c r="AA11" s="103"/>
      <c r="AB11" s="105"/>
      <c r="AC11" s="103"/>
      <c r="AD11" s="105"/>
      <c r="AE11" s="103">
        <f>'Store 1'!J11</f>
        <v>0</v>
      </c>
      <c r="AF11" s="105">
        <f>'Store 2'!J11</f>
        <v>0</v>
      </c>
      <c r="AG11" s="103">
        <f>'Store 3'!J11</f>
        <v>0</v>
      </c>
      <c r="AH11" s="105">
        <f>'Store 4'!J11</f>
        <v>0</v>
      </c>
      <c r="AI11" s="103">
        <f>'Store 5'!J11</f>
        <v>0</v>
      </c>
      <c r="AJ11" s="105">
        <f>'Store 6'!J11</f>
        <v>0</v>
      </c>
      <c r="AK11" s="103">
        <f>'Store 11'!J11</f>
        <v>0</v>
      </c>
      <c r="AL11" s="105">
        <f>'Store 10'!J11</f>
        <v>0</v>
      </c>
      <c r="AM11" s="103">
        <f>'Store 12'!J11</f>
        <v>0</v>
      </c>
      <c r="AN11" s="105">
        <f>'Store 8'!J11</f>
        <v>0</v>
      </c>
      <c r="AO11" s="103"/>
      <c r="AP11" s="105"/>
      <c r="AQ11" s="103"/>
      <c r="AR11" s="105"/>
      <c r="AS11" s="103"/>
      <c r="AT11" s="105"/>
      <c r="AU11" s="103"/>
      <c r="AV11" s="105"/>
      <c r="AW11" s="103"/>
      <c r="AX11" s="105"/>
      <c r="AY11" s="103"/>
      <c r="AZ11" s="105"/>
      <c r="BA11" s="103"/>
      <c r="BB11" s="105"/>
      <c r="BC11" s="103"/>
      <c r="BD11" s="105"/>
      <c r="BE11" s="103"/>
      <c r="BF11" s="105"/>
      <c r="BG11" s="103"/>
      <c r="BH11" s="105"/>
      <c r="BI11" s="86">
        <f>'PCorn Order'!X11</f>
        <v>0</v>
      </c>
      <c r="BJ11" s="88">
        <f t="shared" si="1"/>
        <v>0</v>
      </c>
      <c r="BK11" s="129">
        <f t="shared" si="2"/>
        <v>0</v>
      </c>
      <c r="BL11" s="99">
        <f t="shared" si="0"/>
        <v>0</v>
      </c>
      <c r="BN11" s="31"/>
      <c r="BO11" s="31"/>
    </row>
    <row r="12" spans="1:67" ht="21" customHeight="1" x14ac:dyDescent="0.3">
      <c r="A12" s="113">
        <f>'2024 Calculator'!C13</f>
        <v>14</v>
      </c>
      <c r="B12" s="116" t="str">
        <f>'2024 Calculator'!D13</f>
        <v>Caramel Corn</v>
      </c>
      <c r="C12" s="110">
        <f>'2024 Calculator'!E13</f>
        <v>12</v>
      </c>
      <c r="D12" s="105">
        <f>'Scout 1'!K12</f>
        <v>0</v>
      </c>
      <c r="E12" s="103">
        <f>'Scout 2'!K12</f>
        <v>0</v>
      </c>
      <c r="F12" s="105">
        <f>'Scout 3'!K12</f>
        <v>0</v>
      </c>
      <c r="G12" s="103">
        <f>'Scout 4'!K12</f>
        <v>0</v>
      </c>
      <c r="H12" s="105">
        <f>'Scout 5'!K12</f>
        <v>0</v>
      </c>
      <c r="I12" s="103">
        <f>'Scout 6'!K12</f>
        <v>0</v>
      </c>
      <c r="J12" s="105">
        <f>'Scout 7'!K12</f>
        <v>0</v>
      </c>
      <c r="K12" s="103">
        <f>'Scout 8'!K12</f>
        <v>0</v>
      </c>
      <c r="L12" s="105">
        <f>'Scout 9'!K12</f>
        <v>0</v>
      </c>
      <c r="M12" s="103">
        <f>'Scout 10'!K12</f>
        <v>0</v>
      </c>
      <c r="N12" s="105">
        <f>'Scout 11'!K12</f>
        <v>0</v>
      </c>
      <c r="O12" s="103">
        <f>'Scout 12'!K12</f>
        <v>0</v>
      </c>
      <c r="P12" s="105">
        <f>'Scout 13'!K12</f>
        <v>0</v>
      </c>
      <c r="Q12" s="103"/>
      <c r="R12" s="105"/>
      <c r="S12" s="103"/>
      <c r="T12" s="105"/>
      <c r="U12" s="103"/>
      <c r="V12" s="105"/>
      <c r="W12" s="103"/>
      <c r="X12" s="105"/>
      <c r="Y12" s="103"/>
      <c r="Z12" s="105"/>
      <c r="AA12" s="103"/>
      <c r="AB12" s="105"/>
      <c r="AC12" s="103"/>
      <c r="AD12" s="105"/>
      <c r="AE12" s="103">
        <f>'Store 1'!J12</f>
        <v>0</v>
      </c>
      <c r="AF12" s="105">
        <f>'Store 2'!J12</f>
        <v>0</v>
      </c>
      <c r="AG12" s="103">
        <f>'Store 3'!J12</f>
        <v>0</v>
      </c>
      <c r="AH12" s="105">
        <f>'Store 4'!J12</f>
        <v>0</v>
      </c>
      <c r="AI12" s="103">
        <f>'Store 5'!J12</f>
        <v>0</v>
      </c>
      <c r="AJ12" s="105">
        <f>'Store 6'!J12</f>
        <v>0</v>
      </c>
      <c r="AK12" s="103">
        <f>'Store 11'!J12</f>
        <v>0</v>
      </c>
      <c r="AL12" s="105">
        <f>'Store 10'!J12</f>
        <v>0</v>
      </c>
      <c r="AM12" s="103">
        <f>'Store 12'!J12</f>
        <v>0</v>
      </c>
      <c r="AN12" s="105">
        <f>'Store 8'!J12</f>
        <v>0</v>
      </c>
      <c r="AO12" s="103"/>
      <c r="AP12" s="105"/>
      <c r="AQ12" s="103"/>
      <c r="AR12" s="105"/>
      <c r="AS12" s="103"/>
      <c r="AT12" s="105"/>
      <c r="AU12" s="103"/>
      <c r="AV12" s="105"/>
      <c r="AW12" s="103"/>
      <c r="AX12" s="105"/>
      <c r="AY12" s="103"/>
      <c r="AZ12" s="105"/>
      <c r="BA12" s="103"/>
      <c r="BB12" s="105"/>
      <c r="BC12" s="103"/>
      <c r="BD12" s="105"/>
      <c r="BE12" s="103"/>
      <c r="BF12" s="105"/>
      <c r="BG12" s="103"/>
      <c r="BH12" s="105"/>
      <c r="BI12" s="86">
        <f>'PCorn Order'!X12</f>
        <v>0</v>
      </c>
      <c r="BJ12" s="88">
        <f t="shared" si="1"/>
        <v>0</v>
      </c>
      <c r="BK12" s="129">
        <f t="shared" si="2"/>
        <v>0</v>
      </c>
      <c r="BL12" s="99">
        <f t="shared" si="0"/>
        <v>0</v>
      </c>
      <c r="BN12" s="31"/>
      <c r="BO12" s="31"/>
    </row>
    <row r="13" spans="1:67" ht="21" customHeight="1" x14ac:dyDescent="0.3">
      <c r="A13" s="113">
        <f>'2024 Calculator'!C14</f>
        <v>14</v>
      </c>
      <c r="B13" s="116" t="str">
        <f>'2024 Calculator'!D14</f>
        <v>Salted Caramel Ceddar Mix</v>
      </c>
      <c r="C13" s="110">
        <f>'2024 Calculator'!E14</f>
        <v>17</v>
      </c>
      <c r="D13" s="105">
        <f>'Scout 1'!K13</f>
        <v>0</v>
      </c>
      <c r="E13" s="103">
        <f>'Scout 2'!K13</f>
        <v>0</v>
      </c>
      <c r="F13" s="105">
        <f>'Scout 3'!K13</f>
        <v>0</v>
      </c>
      <c r="G13" s="103">
        <f>'Scout 4'!K13</f>
        <v>0</v>
      </c>
      <c r="H13" s="105">
        <f>'Scout 5'!K13</f>
        <v>0</v>
      </c>
      <c r="I13" s="103">
        <f>'Scout 6'!K13</f>
        <v>0</v>
      </c>
      <c r="J13" s="105">
        <f>'Scout 7'!K13</f>
        <v>0</v>
      </c>
      <c r="K13" s="103">
        <f>'Scout 8'!K13</f>
        <v>0</v>
      </c>
      <c r="L13" s="105">
        <f>'Scout 9'!K13</f>
        <v>0</v>
      </c>
      <c r="M13" s="103">
        <f>'Scout 10'!K13</f>
        <v>0</v>
      </c>
      <c r="N13" s="105">
        <f>'Scout 11'!K13</f>
        <v>0</v>
      </c>
      <c r="O13" s="103">
        <f>'Scout 12'!K13</f>
        <v>0</v>
      </c>
      <c r="P13" s="105">
        <f>'Scout 13'!K13</f>
        <v>0</v>
      </c>
      <c r="Q13" s="103"/>
      <c r="R13" s="105"/>
      <c r="S13" s="103"/>
      <c r="T13" s="105"/>
      <c r="U13" s="103"/>
      <c r="V13" s="105"/>
      <c r="W13" s="103"/>
      <c r="X13" s="105"/>
      <c r="Y13" s="103"/>
      <c r="Z13" s="105"/>
      <c r="AA13" s="103"/>
      <c r="AB13" s="105"/>
      <c r="AC13" s="103"/>
      <c r="AD13" s="105"/>
      <c r="AE13" s="103">
        <f>'Store 1'!J13</f>
        <v>0</v>
      </c>
      <c r="AF13" s="105">
        <f>'Store 2'!J13</f>
        <v>0</v>
      </c>
      <c r="AG13" s="103">
        <f>'Store 3'!J13</f>
        <v>0</v>
      </c>
      <c r="AH13" s="105">
        <f>'Store 4'!J13</f>
        <v>0</v>
      </c>
      <c r="AI13" s="103">
        <f>'Store 5'!J13</f>
        <v>0</v>
      </c>
      <c r="AJ13" s="105">
        <f>'Store 6'!J13</f>
        <v>0</v>
      </c>
      <c r="AK13" s="103">
        <f>'Store 11'!J13</f>
        <v>0</v>
      </c>
      <c r="AL13" s="105">
        <f>'Store 10'!J13</f>
        <v>0</v>
      </c>
      <c r="AM13" s="103">
        <f>'Store 12'!J13</f>
        <v>0</v>
      </c>
      <c r="AN13" s="105">
        <f>'Store 8'!J13</f>
        <v>0</v>
      </c>
      <c r="AO13" s="103"/>
      <c r="AP13" s="105"/>
      <c r="AQ13" s="103"/>
      <c r="AR13" s="105"/>
      <c r="AS13" s="103"/>
      <c r="AT13" s="105"/>
      <c r="AU13" s="103"/>
      <c r="AV13" s="105"/>
      <c r="AW13" s="103"/>
      <c r="AX13" s="105"/>
      <c r="AY13" s="103"/>
      <c r="AZ13" s="105"/>
      <c r="BA13" s="103"/>
      <c r="BB13" s="105"/>
      <c r="BC13" s="103"/>
      <c r="BD13" s="105"/>
      <c r="BE13" s="103"/>
      <c r="BF13" s="105"/>
      <c r="BG13" s="103"/>
      <c r="BH13" s="105"/>
      <c r="BI13" s="86">
        <f>'PCorn Order'!X13</f>
        <v>0</v>
      </c>
      <c r="BJ13" s="88">
        <f t="shared" si="1"/>
        <v>0</v>
      </c>
      <c r="BK13" s="129">
        <f t="shared" si="2"/>
        <v>0</v>
      </c>
      <c r="BL13" s="99">
        <f t="shared" si="0"/>
        <v>0</v>
      </c>
      <c r="BN13" s="31"/>
      <c r="BO13" s="31"/>
    </row>
    <row r="14" spans="1:67" ht="21" customHeight="1" x14ac:dyDescent="0.3">
      <c r="A14" s="113">
        <f>'2024 Calculator'!C15</f>
        <v>0</v>
      </c>
      <c r="B14" s="116">
        <f>'2024 Calculator'!D15</f>
        <v>0</v>
      </c>
      <c r="C14" s="110">
        <f>'2024 Calculator'!E15</f>
        <v>0</v>
      </c>
      <c r="D14" s="105">
        <f>'Scout 1'!K14</f>
        <v>0</v>
      </c>
      <c r="E14" s="103">
        <f>'Scout 2'!K14</f>
        <v>0</v>
      </c>
      <c r="F14" s="105">
        <f>'Scout 3'!K14</f>
        <v>0</v>
      </c>
      <c r="G14" s="103">
        <f>'Scout 4'!K14</f>
        <v>0</v>
      </c>
      <c r="H14" s="105">
        <f>'Scout 5'!K14</f>
        <v>0</v>
      </c>
      <c r="I14" s="103">
        <f>'Scout 6'!K14</f>
        <v>0</v>
      </c>
      <c r="J14" s="105">
        <f>'Scout 7'!K14</f>
        <v>0</v>
      </c>
      <c r="K14" s="103">
        <f>'Scout 8'!K14</f>
        <v>0</v>
      </c>
      <c r="L14" s="105">
        <f>'Scout 9'!K14</f>
        <v>0</v>
      </c>
      <c r="M14" s="103">
        <f>'Scout 10'!K14</f>
        <v>0</v>
      </c>
      <c r="N14" s="105">
        <f>'Scout 11'!K14</f>
        <v>0</v>
      </c>
      <c r="O14" s="103">
        <f>'Scout 12'!K14</f>
        <v>0</v>
      </c>
      <c r="P14" s="105">
        <f>'Scout 13'!K14</f>
        <v>0</v>
      </c>
      <c r="Q14" s="103"/>
      <c r="R14" s="105"/>
      <c r="S14" s="103"/>
      <c r="T14" s="105"/>
      <c r="U14" s="103"/>
      <c r="V14" s="105"/>
      <c r="W14" s="103"/>
      <c r="X14" s="105"/>
      <c r="Y14" s="103"/>
      <c r="Z14" s="105"/>
      <c r="AA14" s="103"/>
      <c r="AB14" s="105"/>
      <c r="AC14" s="103"/>
      <c r="AD14" s="105"/>
      <c r="AE14" s="103">
        <f>'Store 1'!J14</f>
        <v>0</v>
      </c>
      <c r="AF14" s="105">
        <f>'Store 2'!J14</f>
        <v>0</v>
      </c>
      <c r="AG14" s="103">
        <f>'Store 3'!J14</f>
        <v>0</v>
      </c>
      <c r="AH14" s="105">
        <f>'Store 4'!J14</f>
        <v>0</v>
      </c>
      <c r="AI14" s="103">
        <f>'Store 5'!J14</f>
        <v>0</v>
      </c>
      <c r="AJ14" s="105">
        <f>'Store 6'!J14</f>
        <v>0</v>
      </c>
      <c r="AK14" s="103">
        <f>'Store 11'!J14</f>
        <v>0</v>
      </c>
      <c r="AL14" s="105">
        <f>'Store 10'!J14</f>
        <v>0</v>
      </c>
      <c r="AM14" s="103">
        <f>'Store 12'!J14</f>
        <v>0</v>
      </c>
      <c r="AN14" s="105">
        <f>'Store 8'!J14</f>
        <v>0</v>
      </c>
      <c r="AO14" s="103"/>
      <c r="AP14" s="105"/>
      <c r="AQ14" s="103"/>
      <c r="AR14" s="105"/>
      <c r="AS14" s="103"/>
      <c r="AT14" s="105"/>
      <c r="AU14" s="103"/>
      <c r="AV14" s="105"/>
      <c r="AW14" s="103"/>
      <c r="AX14" s="105"/>
      <c r="AY14" s="103"/>
      <c r="AZ14" s="105"/>
      <c r="BA14" s="103"/>
      <c r="BB14" s="105"/>
      <c r="BC14" s="103"/>
      <c r="BD14" s="105"/>
      <c r="BE14" s="103"/>
      <c r="BF14" s="105"/>
      <c r="BG14" s="103"/>
      <c r="BH14" s="105"/>
      <c r="BI14" s="86">
        <f>'PCorn Order'!X14</f>
        <v>0</v>
      </c>
      <c r="BJ14" s="88">
        <f t="shared" si="1"/>
        <v>0</v>
      </c>
      <c r="BK14" s="129">
        <f t="shared" si="2"/>
        <v>0</v>
      </c>
      <c r="BL14" s="99">
        <f t="shared" si="0"/>
        <v>0</v>
      </c>
      <c r="BN14" s="31"/>
      <c r="BO14" s="31"/>
    </row>
    <row r="15" spans="1:67" ht="21" customHeight="1" x14ac:dyDescent="0.3">
      <c r="A15" s="113">
        <f>'2024 Calculator'!C16</f>
        <v>0</v>
      </c>
      <c r="B15" s="116">
        <f>'2024 Calculator'!D16</f>
        <v>0</v>
      </c>
      <c r="C15" s="110">
        <f>'2024 Calculator'!E16</f>
        <v>0</v>
      </c>
      <c r="D15" s="105">
        <f>'Scout 1'!K15</f>
        <v>0</v>
      </c>
      <c r="E15" s="103">
        <f>'Scout 2'!K15</f>
        <v>0</v>
      </c>
      <c r="F15" s="105">
        <f>'Scout 3'!K15</f>
        <v>0</v>
      </c>
      <c r="G15" s="103">
        <f>'Scout 4'!K15</f>
        <v>0</v>
      </c>
      <c r="H15" s="105">
        <f>'Scout 5'!K15</f>
        <v>0</v>
      </c>
      <c r="I15" s="103">
        <f>'Scout 6'!K15</f>
        <v>0</v>
      </c>
      <c r="J15" s="105">
        <f>'Scout 7'!K15</f>
        <v>0</v>
      </c>
      <c r="K15" s="103">
        <f>'Scout 8'!K15</f>
        <v>0</v>
      </c>
      <c r="L15" s="105">
        <f>'Scout 9'!K15</f>
        <v>0</v>
      </c>
      <c r="M15" s="103">
        <f>'Scout 10'!K15</f>
        <v>0</v>
      </c>
      <c r="N15" s="105">
        <f>'Scout 11'!K15</f>
        <v>0</v>
      </c>
      <c r="O15" s="103">
        <f>'Scout 12'!K15</f>
        <v>0</v>
      </c>
      <c r="P15" s="105">
        <f>'Scout 13'!K15</f>
        <v>0</v>
      </c>
      <c r="Q15" s="103"/>
      <c r="R15" s="105"/>
      <c r="S15" s="103"/>
      <c r="T15" s="105"/>
      <c r="U15" s="103"/>
      <c r="V15" s="105"/>
      <c r="W15" s="103"/>
      <c r="X15" s="105"/>
      <c r="Y15" s="103"/>
      <c r="Z15" s="105"/>
      <c r="AA15" s="103"/>
      <c r="AB15" s="105"/>
      <c r="AC15" s="103"/>
      <c r="AD15" s="105"/>
      <c r="AE15" s="103">
        <f>'Store 1'!J15</f>
        <v>0</v>
      </c>
      <c r="AF15" s="105">
        <f>'Store 2'!J15</f>
        <v>0</v>
      </c>
      <c r="AG15" s="103">
        <f>'Store 3'!J15</f>
        <v>0</v>
      </c>
      <c r="AH15" s="105">
        <f>'Store 4'!J15</f>
        <v>0</v>
      </c>
      <c r="AI15" s="103">
        <f>'Store 5'!J15</f>
        <v>0</v>
      </c>
      <c r="AJ15" s="105">
        <f>'Store 6'!J15</f>
        <v>0</v>
      </c>
      <c r="AK15" s="103">
        <f>'Store 11'!J15</f>
        <v>0</v>
      </c>
      <c r="AL15" s="105">
        <f>'Store 10'!J15</f>
        <v>0</v>
      </c>
      <c r="AM15" s="103">
        <f>'Store 12'!J15</f>
        <v>0</v>
      </c>
      <c r="AN15" s="105">
        <f>'Store 8'!J15</f>
        <v>0</v>
      </c>
      <c r="AO15" s="103"/>
      <c r="AP15" s="105"/>
      <c r="AQ15" s="103"/>
      <c r="AR15" s="105"/>
      <c r="AS15" s="103"/>
      <c r="AT15" s="105"/>
      <c r="AU15" s="103"/>
      <c r="AV15" s="105"/>
      <c r="AW15" s="103"/>
      <c r="AX15" s="105"/>
      <c r="AY15" s="103"/>
      <c r="AZ15" s="105"/>
      <c r="BA15" s="103"/>
      <c r="BB15" s="105"/>
      <c r="BC15" s="103"/>
      <c r="BD15" s="105"/>
      <c r="BE15" s="103"/>
      <c r="BF15" s="105"/>
      <c r="BG15" s="103"/>
      <c r="BH15" s="105"/>
      <c r="BI15" s="86">
        <f>'PCorn Order'!X15</f>
        <v>0</v>
      </c>
      <c r="BJ15" s="88">
        <f t="shared" si="1"/>
        <v>0</v>
      </c>
      <c r="BK15" s="129">
        <f t="shared" si="2"/>
        <v>0</v>
      </c>
      <c r="BL15" s="99">
        <f t="shared" si="0"/>
        <v>0</v>
      </c>
      <c r="BN15" s="31"/>
      <c r="BO15" s="31"/>
    </row>
    <row r="16" spans="1:67" ht="21" customHeight="1" x14ac:dyDescent="0.3">
      <c r="A16" s="113">
        <f>'2024 Calculator'!C17</f>
        <v>0</v>
      </c>
      <c r="B16" s="116">
        <f>'2024 Calculator'!D17</f>
        <v>0</v>
      </c>
      <c r="C16" s="110">
        <f>'2024 Calculator'!E17</f>
        <v>0</v>
      </c>
      <c r="D16" s="105">
        <f>'Scout 1'!K16</f>
        <v>0</v>
      </c>
      <c r="E16" s="103">
        <f>'Scout 2'!K16</f>
        <v>0</v>
      </c>
      <c r="F16" s="105">
        <f>'Scout 3'!K16</f>
        <v>0</v>
      </c>
      <c r="G16" s="103">
        <f>'Scout 4'!K16</f>
        <v>0</v>
      </c>
      <c r="H16" s="105">
        <f>'Scout 5'!K16</f>
        <v>0</v>
      </c>
      <c r="I16" s="103">
        <f>'Scout 6'!K16</f>
        <v>0</v>
      </c>
      <c r="J16" s="105">
        <f>'Scout 7'!K16</f>
        <v>0</v>
      </c>
      <c r="K16" s="103">
        <f>'Scout 8'!K16</f>
        <v>0</v>
      </c>
      <c r="L16" s="105">
        <f>'Scout 9'!K16</f>
        <v>0</v>
      </c>
      <c r="M16" s="103">
        <f>'Scout 10'!K16</f>
        <v>0</v>
      </c>
      <c r="N16" s="105">
        <f>'Scout 11'!K16</f>
        <v>0</v>
      </c>
      <c r="O16" s="103">
        <f>'Scout 12'!K16</f>
        <v>0</v>
      </c>
      <c r="P16" s="105">
        <f>'Scout 13'!K16</f>
        <v>0</v>
      </c>
      <c r="Q16" s="103"/>
      <c r="R16" s="105"/>
      <c r="S16" s="103"/>
      <c r="T16" s="105"/>
      <c r="U16" s="103"/>
      <c r="V16" s="105"/>
      <c r="W16" s="103"/>
      <c r="X16" s="105"/>
      <c r="Y16" s="103"/>
      <c r="Z16" s="105"/>
      <c r="AA16" s="103"/>
      <c r="AB16" s="105"/>
      <c r="AC16" s="103"/>
      <c r="AD16" s="105"/>
      <c r="AE16" s="103">
        <f>'Store 1'!J16</f>
        <v>0</v>
      </c>
      <c r="AF16" s="105">
        <f>'Store 2'!J16</f>
        <v>0</v>
      </c>
      <c r="AG16" s="103">
        <f>'Store 3'!J16</f>
        <v>0</v>
      </c>
      <c r="AH16" s="105">
        <f>'Store 4'!J16</f>
        <v>0</v>
      </c>
      <c r="AI16" s="103">
        <f>'Store 5'!J16</f>
        <v>0</v>
      </c>
      <c r="AJ16" s="105">
        <f>'Store 6'!J16</f>
        <v>0</v>
      </c>
      <c r="AK16" s="103">
        <f>'Store 11'!J16</f>
        <v>0</v>
      </c>
      <c r="AL16" s="105">
        <f>'Store 10'!J16</f>
        <v>0</v>
      </c>
      <c r="AM16" s="103">
        <f>'Store 12'!J16</f>
        <v>0</v>
      </c>
      <c r="AN16" s="105">
        <f>'Store 8'!J16</f>
        <v>0</v>
      </c>
      <c r="AO16" s="103"/>
      <c r="AP16" s="105"/>
      <c r="AQ16" s="103"/>
      <c r="AR16" s="105"/>
      <c r="AS16" s="103"/>
      <c r="AT16" s="105"/>
      <c r="AU16" s="103"/>
      <c r="AV16" s="105"/>
      <c r="AW16" s="103"/>
      <c r="AX16" s="105"/>
      <c r="AY16" s="103"/>
      <c r="AZ16" s="105"/>
      <c r="BA16" s="103"/>
      <c r="BB16" s="105"/>
      <c r="BC16" s="103"/>
      <c r="BD16" s="105"/>
      <c r="BE16" s="103"/>
      <c r="BF16" s="105"/>
      <c r="BG16" s="103"/>
      <c r="BH16" s="105"/>
      <c r="BI16" s="86">
        <f>'PCorn Order'!X16</f>
        <v>0</v>
      </c>
      <c r="BJ16" s="88">
        <f t="shared" si="1"/>
        <v>0</v>
      </c>
      <c r="BK16" s="129">
        <f t="shared" si="2"/>
        <v>0</v>
      </c>
      <c r="BL16" s="99">
        <f t="shared" si="0"/>
        <v>0</v>
      </c>
      <c r="BN16" s="31"/>
      <c r="BO16" s="31"/>
    </row>
    <row r="17" spans="1:67" ht="21" customHeight="1" x14ac:dyDescent="0.3">
      <c r="A17" s="113">
        <f>'2024 Calculator'!C18</f>
        <v>0</v>
      </c>
      <c r="B17" s="116">
        <f>'2024 Calculator'!D18</f>
        <v>0</v>
      </c>
      <c r="C17" s="110">
        <f>'2024 Calculator'!E18</f>
        <v>0</v>
      </c>
      <c r="D17" s="105">
        <f>'Scout 1'!K17</f>
        <v>0</v>
      </c>
      <c r="E17" s="103">
        <f>'Scout 2'!K17</f>
        <v>0</v>
      </c>
      <c r="F17" s="105">
        <f>'Scout 3'!K17</f>
        <v>0</v>
      </c>
      <c r="G17" s="103">
        <f>'Scout 4'!K17</f>
        <v>0</v>
      </c>
      <c r="H17" s="105">
        <f>'Scout 5'!K17</f>
        <v>0</v>
      </c>
      <c r="I17" s="103">
        <f>'Scout 6'!K17</f>
        <v>0</v>
      </c>
      <c r="J17" s="105">
        <f>'Scout 7'!K17</f>
        <v>0</v>
      </c>
      <c r="K17" s="103">
        <f>'Scout 8'!K17</f>
        <v>0</v>
      </c>
      <c r="L17" s="105">
        <f>'Scout 9'!K17</f>
        <v>0</v>
      </c>
      <c r="M17" s="103">
        <f>'Scout 10'!K17</f>
        <v>0</v>
      </c>
      <c r="N17" s="105">
        <f>'Scout 11'!K17</f>
        <v>0</v>
      </c>
      <c r="O17" s="103">
        <f>'Scout 12'!K17</f>
        <v>0</v>
      </c>
      <c r="P17" s="105">
        <f>'Scout 13'!K17</f>
        <v>0</v>
      </c>
      <c r="Q17" s="103"/>
      <c r="R17" s="105"/>
      <c r="S17" s="103"/>
      <c r="T17" s="105"/>
      <c r="U17" s="103"/>
      <c r="V17" s="105"/>
      <c r="W17" s="103"/>
      <c r="X17" s="105"/>
      <c r="Y17" s="103"/>
      <c r="Z17" s="105"/>
      <c r="AA17" s="103"/>
      <c r="AB17" s="105"/>
      <c r="AC17" s="103"/>
      <c r="AD17" s="105"/>
      <c r="AE17" s="103">
        <f>'Store 1'!J17</f>
        <v>0</v>
      </c>
      <c r="AF17" s="105">
        <f>'Store 2'!J17</f>
        <v>0</v>
      </c>
      <c r="AG17" s="103">
        <f>'Store 3'!J17</f>
        <v>0</v>
      </c>
      <c r="AH17" s="105">
        <f>'Store 4'!J17</f>
        <v>0</v>
      </c>
      <c r="AI17" s="103">
        <f>'Store 5'!J17</f>
        <v>0</v>
      </c>
      <c r="AJ17" s="105">
        <f>'Store 6'!J17</f>
        <v>0</v>
      </c>
      <c r="AK17" s="103">
        <f>'Store 11'!J17</f>
        <v>0</v>
      </c>
      <c r="AL17" s="105">
        <f>'Store 10'!J17</f>
        <v>0</v>
      </c>
      <c r="AM17" s="103">
        <f>'Store 12'!J17</f>
        <v>0</v>
      </c>
      <c r="AN17" s="105">
        <f>'Store 8'!J17</f>
        <v>0</v>
      </c>
      <c r="AO17" s="103"/>
      <c r="AP17" s="105"/>
      <c r="AQ17" s="103"/>
      <c r="AR17" s="105"/>
      <c r="AS17" s="103"/>
      <c r="AT17" s="105"/>
      <c r="AU17" s="103"/>
      <c r="AV17" s="105"/>
      <c r="AW17" s="103"/>
      <c r="AX17" s="105"/>
      <c r="AY17" s="103"/>
      <c r="AZ17" s="105"/>
      <c r="BA17" s="103"/>
      <c r="BB17" s="105"/>
      <c r="BC17" s="103"/>
      <c r="BD17" s="105"/>
      <c r="BE17" s="103"/>
      <c r="BF17" s="105"/>
      <c r="BG17" s="103"/>
      <c r="BH17" s="105"/>
      <c r="BI17" s="86">
        <f>'PCorn Order'!X17</f>
        <v>0</v>
      </c>
      <c r="BJ17" s="88">
        <f t="shared" si="1"/>
        <v>0</v>
      </c>
      <c r="BK17" s="129">
        <f t="shared" si="2"/>
        <v>0</v>
      </c>
      <c r="BL17" s="99">
        <f t="shared" si="0"/>
        <v>0</v>
      </c>
      <c r="BN17" s="31"/>
      <c r="BO17" s="31"/>
    </row>
    <row r="18" spans="1:67" ht="21" customHeight="1" x14ac:dyDescent="0.3">
      <c r="A18" s="113"/>
      <c r="B18" s="116"/>
      <c r="C18" s="17"/>
      <c r="D18" s="105">
        <f>'Scout 1'!K18</f>
        <v>0</v>
      </c>
      <c r="E18" s="103">
        <f>'Scout 2'!K18</f>
        <v>0</v>
      </c>
      <c r="F18" s="105">
        <f>'Scout 3'!K18</f>
        <v>0</v>
      </c>
      <c r="G18" s="103">
        <f>'Scout 4'!K18</f>
        <v>0</v>
      </c>
      <c r="H18" s="105">
        <f>'Scout 5'!K18</f>
        <v>0</v>
      </c>
      <c r="I18" s="103">
        <f>'Scout 6'!K18</f>
        <v>0</v>
      </c>
      <c r="J18" s="105">
        <f>'Scout 7'!K18</f>
        <v>0</v>
      </c>
      <c r="K18" s="103">
        <f>'Scout 8'!K18</f>
        <v>0</v>
      </c>
      <c r="L18" s="105">
        <f>'Scout 9'!K18</f>
        <v>0</v>
      </c>
      <c r="M18" s="103">
        <f>'Scout 10'!K18</f>
        <v>0</v>
      </c>
      <c r="N18" s="105">
        <f>'Scout 11'!K18</f>
        <v>0</v>
      </c>
      <c r="O18" s="103">
        <f>'Scout 12'!K18</f>
        <v>0</v>
      </c>
      <c r="P18" s="105">
        <f>'Scout 13'!K18</f>
        <v>0</v>
      </c>
      <c r="Q18" s="103"/>
      <c r="R18" s="105"/>
      <c r="S18" s="103"/>
      <c r="T18" s="105"/>
      <c r="U18" s="103"/>
      <c r="V18" s="105"/>
      <c r="W18" s="103"/>
      <c r="X18" s="105"/>
      <c r="Y18" s="103"/>
      <c r="Z18" s="105"/>
      <c r="AA18" s="103"/>
      <c r="AB18" s="105"/>
      <c r="AC18" s="103"/>
      <c r="AD18" s="105"/>
      <c r="AE18" s="103">
        <f>'Store 1'!J18</f>
        <v>0</v>
      </c>
      <c r="AF18" s="105">
        <f>'Store 2'!J18</f>
        <v>0</v>
      </c>
      <c r="AG18" s="103">
        <f>'Store 3'!J18</f>
        <v>0</v>
      </c>
      <c r="AH18" s="105">
        <f>'Store 4'!J18</f>
        <v>0</v>
      </c>
      <c r="AI18" s="103">
        <f>'Store 5'!J18</f>
        <v>0</v>
      </c>
      <c r="AJ18" s="105">
        <f>'Store 6'!J18</f>
        <v>0</v>
      </c>
      <c r="AK18" s="103">
        <f>'Store 11'!J18</f>
        <v>0</v>
      </c>
      <c r="AL18" s="105">
        <f>'Store 10'!J18</f>
        <v>0</v>
      </c>
      <c r="AM18" s="103">
        <f>'Store 12'!J18</f>
        <v>0</v>
      </c>
      <c r="AN18" s="105">
        <f>'Store 8'!J18</f>
        <v>0</v>
      </c>
      <c r="AO18" s="103"/>
      <c r="AP18" s="105"/>
      <c r="AQ18" s="103"/>
      <c r="AR18" s="105"/>
      <c r="AS18" s="103"/>
      <c r="AT18" s="105"/>
      <c r="AU18" s="103"/>
      <c r="AV18" s="105"/>
      <c r="AW18" s="103"/>
      <c r="AX18" s="105"/>
      <c r="AY18" s="103"/>
      <c r="AZ18" s="105"/>
      <c r="BA18" s="103"/>
      <c r="BB18" s="105"/>
      <c r="BC18" s="103"/>
      <c r="BD18" s="105"/>
      <c r="BE18" s="103"/>
      <c r="BF18" s="105"/>
      <c r="BG18" s="103"/>
      <c r="BH18" s="105"/>
      <c r="BI18" s="86">
        <f>'PCorn Order'!X18</f>
        <v>0</v>
      </c>
      <c r="BJ18" s="88">
        <f t="shared" si="1"/>
        <v>0</v>
      </c>
      <c r="BK18" s="129">
        <f t="shared" si="2"/>
        <v>0</v>
      </c>
      <c r="BL18" s="99">
        <f>SUM(C18*BK18)</f>
        <v>0</v>
      </c>
      <c r="BN18" s="31"/>
      <c r="BO18" s="31"/>
    </row>
    <row r="19" spans="1:67" ht="21" customHeight="1" x14ac:dyDescent="0.3">
      <c r="A19" s="113"/>
      <c r="B19" s="116"/>
      <c r="C19" s="17"/>
      <c r="D19" s="105">
        <f>'Scout 1'!K19</f>
        <v>0</v>
      </c>
      <c r="E19" s="103">
        <f>'Scout 2'!K19</f>
        <v>0</v>
      </c>
      <c r="F19" s="105">
        <f>'Scout 3'!K19</f>
        <v>0</v>
      </c>
      <c r="G19" s="103">
        <f>'Scout 4'!K19</f>
        <v>0</v>
      </c>
      <c r="H19" s="105">
        <f>'Scout 5'!K19</f>
        <v>0</v>
      </c>
      <c r="I19" s="103">
        <f>'Scout 6'!K19</f>
        <v>0</v>
      </c>
      <c r="J19" s="105">
        <f>'Scout 7'!K19</f>
        <v>0</v>
      </c>
      <c r="K19" s="103">
        <f>'Scout 8'!K19</f>
        <v>0</v>
      </c>
      <c r="L19" s="105">
        <f>'Scout 9'!K19</f>
        <v>0</v>
      </c>
      <c r="M19" s="103">
        <f>'Scout 10'!K19</f>
        <v>0</v>
      </c>
      <c r="N19" s="105">
        <f>'Scout 11'!K19</f>
        <v>0</v>
      </c>
      <c r="O19" s="103">
        <f>'Scout 12'!K19</f>
        <v>0</v>
      </c>
      <c r="P19" s="105">
        <f>'Scout 13'!K19</f>
        <v>0</v>
      </c>
      <c r="Q19" s="103"/>
      <c r="R19" s="105"/>
      <c r="S19" s="103"/>
      <c r="T19" s="105"/>
      <c r="U19" s="103"/>
      <c r="V19" s="105"/>
      <c r="W19" s="103"/>
      <c r="X19" s="105"/>
      <c r="Y19" s="103"/>
      <c r="Z19" s="105"/>
      <c r="AA19" s="103"/>
      <c r="AB19" s="105"/>
      <c r="AC19" s="103"/>
      <c r="AD19" s="105"/>
      <c r="AE19" s="103">
        <f>'Store 1'!J19</f>
        <v>0</v>
      </c>
      <c r="AF19" s="105">
        <f>'Store 2'!J19</f>
        <v>0</v>
      </c>
      <c r="AG19" s="103">
        <f>'Store 3'!J19</f>
        <v>0</v>
      </c>
      <c r="AH19" s="105">
        <f>'Store 4'!J19</f>
        <v>0</v>
      </c>
      <c r="AI19" s="103">
        <f>'Store 5'!J19</f>
        <v>0</v>
      </c>
      <c r="AJ19" s="105">
        <f>'Store 6'!J19</f>
        <v>0</v>
      </c>
      <c r="AK19" s="103">
        <f>'Store 11'!J19</f>
        <v>0</v>
      </c>
      <c r="AL19" s="105">
        <f>'Store 10'!J19</f>
        <v>0</v>
      </c>
      <c r="AM19" s="103">
        <f>'Store 12'!J19</f>
        <v>0</v>
      </c>
      <c r="AN19" s="105">
        <f>'Store 8'!J19</f>
        <v>0</v>
      </c>
      <c r="AO19" s="103"/>
      <c r="AP19" s="105"/>
      <c r="AQ19" s="103"/>
      <c r="AR19" s="105"/>
      <c r="AS19" s="103"/>
      <c r="AT19" s="105"/>
      <c r="AU19" s="103"/>
      <c r="AV19" s="105"/>
      <c r="AW19" s="103"/>
      <c r="AX19" s="105"/>
      <c r="AY19" s="103"/>
      <c r="AZ19" s="105"/>
      <c r="BA19" s="103"/>
      <c r="BB19" s="105"/>
      <c r="BC19" s="103"/>
      <c r="BD19" s="105"/>
      <c r="BE19" s="103"/>
      <c r="BF19" s="105"/>
      <c r="BG19" s="103"/>
      <c r="BH19" s="105"/>
      <c r="BI19" s="86">
        <f>'PCorn Order'!X19</f>
        <v>0</v>
      </c>
      <c r="BJ19" s="88">
        <f t="shared" si="1"/>
        <v>0</v>
      </c>
      <c r="BK19" s="129">
        <f t="shared" si="2"/>
        <v>0</v>
      </c>
      <c r="BL19" s="99">
        <f>SUM(C19*BK19)</f>
        <v>0</v>
      </c>
      <c r="BN19" s="31"/>
      <c r="BO19" s="31"/>
    </row>
    <row r="20" spans="1:67" ht="44.25" customHeight="1" x14ac:dyDescent="0.2">
      <c r="D20" s="106" t="str">
        <f>'Scout 1'!K20</f>
        <v>Total:</v>
      </c>
      <c r="E20" s="104" t="str">
        <f>'Scout 2'!K20</f>
        <v>Total:</v>
      </c>
      <c r="F20" s="52" t="str">
        <f>'Scout 3'!K20</f>
        <v>Total:</v>
      </c>
      <c r="G20" s="29" t="str">
        <f>'Scout 4'!K20</f>
        <v>Total:</v>
      </c>
      <c r="H20" s="52" t="str">
        <f>'Scout 5'!K20</f>
        <v>Total:</v>
      </c>
      <c r="I20" s="29" t="str">
        <f>'Scout 6'!K20</f>
        <v>Total:</v>
      </c>
      <c r="J20" s="52" t="str">
        <f>'Scout 7'!K20</f>
        <v>Total:</v>
      </c>
      <c r="K20" s="29" t="str">
        <f>'Scout 8'!K20</f>
        <v>Total:</v>
      </c>
      <c r="L20" s="52" t="str">
        <f>'Scout 9'!K20</f>
        <v>Total:</v>
      </c>
      <c r="M20" s="29" t="str">
        <f>'Scout 10'!K20</f>
        <v>Total:</v>
      </c>
      <c r="N20" s="52" t="str">
        <f>'Scout 11'!K20</f>
        <v>Total:</v>
      </c>
      <c r="O20" s="29" t="str">
        <f>'Scout 12'!K20</f>
        <v>Total:</v>
      </c>
      <c r="P20" s="52" t="str">
        <f>'Scout 13'!K20</f>
        <v>Total:</v>
      </c>
      <c r="Q20" s="104"/>
      <c r="R20" s="106"/>
      <c r="S20" s="104"/>
      <c r="T20" s="106"/>
      <c r="U20" s="104"/>
      <c r="V20" s="106"/>
      <c r="W20" s="104"/>
      <c r="X20" s="106"/>
      <c r="Y20" s="104"/>
      <c r="Z20" s="106"/>
      <c r="AA20" s="104"/>
      <c r="AB20" s="106"/>
      <c r="AC20" s="104"/>
      <c r="AD20" s="106"/>
      <c r="AE20" s="104" t="str">
        <f>'Store 1'!K20</f>
        <v>Total:</v>
      </c>
      <c r="AF20" s="106" t="str">
        <f>'Store 2'!K20</f>
        <v>Total:</v>
      </c>
      <c r="AG20" s="104" t="str">
        <f>'Store 3'!K20</f>
        <v>Total:</v>
      </c>
      <c r="AH20" s="106" t="str">
        <f>'Store 4'!K20</f>
        <v>Total:</v>
      </c>
      <c r="AI20" s="104" t="str">
        <f>'Store 5'!K20</f>
        <v>Total:</v>
      </c>
      <c r="AJ20" s="106" t="str">
        <f>'Store 6'!K20</f>
        <v>Total:</v>
      </c>
      <c r="AK20" s="104" t="str">
        <f>'Store 11'!K20</f>
        <v>Total:</v>
      </c>
      <c r="AL20" s="106" t="str">
        <f>'Store 10'!K20</f>
        <v>Total:</v>
      </c>
      <c r="AM20" s="104" t="str">
        <f>'Store 12'!K20</f>
        <v>Total:</v>
      </c>
      <c r="AN20" s="106" t="str">
        <f>'Store 8'!K20</f>
        <v>Total:</v>
      </c>
      <c r="AO20" s="104"/>
      <c r="AP20" s="106"/>
      <c r="AQ20" s="104"/>
      <c r="AR20" s="106"/>
      <c r="AS20" s="104"/>
      <c r="AT20" s="106"/>
      <c r="AU20" s="104"/>
      <c r="AV20" s="106"/>
      <c r="AW20" s="104"/>
      <c r="AX20" s="106"/>
      <c r="AY20" s="104"/>
      <c r="AZ20" s="106"/>
      <c r="BA20" s="104"/>
      <c r="BB20" s="106"/>
      <c r="BC20" s="104"/>
      <c r="BD20" s="106"/>
      <c r="BE20" s="104"/>
      <c r="BF20" s="106"/>
      <c r="BG20" s="104"/>
      <c r="BH20" s="106"/>
      <c r="BI20" s="87">
        <f>'PCorn Order'!AB20</f>
        <v>0</v>
      </c>
      <c r="BJ20" s="128">
        <f>(C3*BJ3)+(C4*BJ4)+(C5*BJ5)+(C6*BJ6)+(C7*BJ7)+(C8*BJ8)+(C9*BJ9)+(C10*BJ10)+(C11*BJ11)+(C12*BJ12)+(C13*BJ13)+(C14*BJ14)+(C15*BJ15)+(C16*BJ16)+(C17*BJ17)+(C18*BJ18)+(C19*BJ19)</f>
        <v>0</v>
      </c>
      <c r="BK20" s="130">
        <f>(C3*BK3)+(C4*BK4)+(C5*BK5)+(C6*BK6)+(C7*BK7)+(C8*BK8)+(C9*BK9)+(C10*BK10)+(C11*BK11)+(C12*BK12)+(C13*BK13)+(C14*BK14)+(C15*BK15)+(C16*BK16)+(C17*BK17)</f>
        <v>0</v>
      </c>
      <c r="BM20" s="31"/>
      <c r="BN20" s="31"/>
      <c r="BO20" s="31"/>
    </row>
    <row r="21" spans="1:67" ht="16.5" customHeight="1" x14ac:dyDescent="0.2">
      <c r="D21" s="25"/>
      <c r="E21" s="25"/>
      <c r="F21" s="25"/>
      <c r="G21" s="25"/>
      <c r="H21" s="25"/>
      <c r="I21" s="25"/>
      <c r="J21" s="25"/>
      <c r="K21" s="25"/>
      <c r="L21" s="25"/>
      <c r="M21" s="25"/>
      <c r="N21" s="25"/>
      <c r="O21" s="25"/>
      <c r="P21" s="25"/>
      <c r="Q21" s="25"/>
      <c r="R21" s="25"/>
      <c r="S21" s="25"/>
      <c r="T21" s="25"/>
      <c r="U21" s="25"/>
      <c r="V21" s="25"/>
      <c r="W21" s="25"/>
      <c r="X21" s="25"/>
      <c r="Y21" s="25"/>
      <c r="Z21" s="25"/>
      <c r="AA21" s="25"/>
      <c r="AB21" s="25"/>
      <c r="AC21" s="25"/>
      <c r="AD21" s="25"/>
      <c r="AE21" s="25"/>
      <c r="AF21" s="25"/>
      <c r="AG21" s="25"/>
      <c r="AH21" s="25"/>
      <c r="AI21" s="25"/>
      <c r="AJ21" s="25"/>
      <c r="AK21" s="25"/>
      <c r="AL21" s="25"/>
      <c r="AM21" s="25"/>
      <c r="AN21" s="25"/>
      <c r="AO21" s="25"/>
      <c r="AP21" s="25"/>
      <c r="AQ21" s="25"/>
      <c r="AR21" s="25"/>
      <c r="AS21" s="25"/>
      <c r="AT21" s="25"/>
      <c r="AU21" s="25"/>
      <c r="AV21" s="25"/>
      <c r="AW21" s="25"/>
      <c r="AX21" s="25"/>
      <c r="AY21" s="25"/>
      <c r="AZ21" s="25"/>
      <c r="BA21" s="25"/>
      <c r="BB21" s="25"/>
      <c r="BC21" s="25"/>
      <c r="BD21" s="25"/>
      <c r="BE21" s="25"/>
      <c r="BF21" s="25"/>
      <c r="BG21" s="25"/>
      <c r="BH21" s="25"/>
      <c r="BI21" s="25"/>
      <c r="BM21" s="31"/>
    </row>
    <row r="22" spans="1:67" ht="23.25" customHeight="1" x14ac:dyDescent="0.3">
      <c r="A22" s="20"/>
      <c r="B22" s="21"/>
      <c r="C22" s="22"/>
      <c r="D22" s="23"/>
      <c r="E22" s="23"/>
      <c r="F22" s="26"/>
      <c r="G22" s="30"/>
      <c r="H22" s="34" t="s">
        <v>14</v>
      </c>
      <c r="I22" s="337">
        <f>SUM(D20:AN20)</f>
        <v>0</v>
      </c>
      <c r="J22" s="320"/>
      <c r="K22" s="320"/>
      <c r="L22" s="320"/>
      <c r="M22" s="23"/>
      <c r="N22" s="23"/>
      <c r="O22" s="23"/>
      <c r="P22" s="23"/>
      <c r="Q22" s="23"/>
      <c r="R22" s="23"/>
      <c r="S22" s="23"/>
      <c r="T22" s="23"/>
      <c r="U22" s="23"/>
      <c r="V22" s="23"/>
      <c r="W22" s="23"/>
      <c r="X22" s="23"/>
      <c r="Y22" s="23"/>
      <c r="Z22" s="23"/>
      <c r="AA22" s="23"/>
      <c r="AB22" s="23"/>
      <c r="AC22" s="23"/>
      <c r="AD22" s="23"/>
      <c r="AE22" s="23"/>
      <c r="AF22" s="23"/>
      <c r="AG22" s="23"/>
      <c r="AH22" s="23"/>
      <c r="AI22" s="23"/>
      <c r="AJ22" s="23"/>
      <c r="AK22" s="23"/>
      <c r="AL22" s="23"/>
      <c r="AM22" s="23"/>
      <c r="AN22" s="23"/>
      <c r="AO22" s="23"/>
      <c r="AP22" s="23"/>
      <c r="AQ22" s="23"/>
      <c r="AR22" s="23"/>
      <c r="AS22" s="23"/>
      <c r="AT22" s="23"/>
      <c r="AU22" s="23"/>
      <c r="AV22" s="23"/>
      <c r="AW22" s="23"/>
      <c r="AX22" s="23"/>
      <c r="AY22" s="23"/>
      <c r="AZ22" s="23"/>
      <c r="BA22" s="23"/>
      <c r="BB22" s="23"/>
      <c r="BC22" s="23"/>
      <c r="BD22" s="23"/>
      <c r="BE22" s="23"/>
      <c r="BF22" s="23"/>
      <c r="BG22" s="23"/>
      <c r="BH22" s="23"/>
      <c r="BI22" s="23"/>
      <c r="BJ22" s="12" t="s">
        <v>7</v>
      </c>
      <c r="BK22" s="12"/>
      <c r="BL22" s="14">
        <f>SUM(BL3:BL17)</f>
        <v>0</v>
      </c>
    </row>
    <row r="23" spans="1:67" ht="16.5" customHeight="1" x14ac:dyDescent="0.2">
      <c r="A23" s="20"/>
      <c r="B23" s="21"/>
      <c r="C23" s="11"/>
      <c r="D23" s="24"/>
      <c r="E23" s="24"/>
      <c r="N23" s="338"/>
      <c r="O23" s="339"/>
      <c r="BJ23" s="34" t="s">
        <v>15</v>
      </c>
      <c r="BK23" s="61"/>
      <c r="BL23" s="35">
        <f>BL22*I24</f>
        <v>0</v>
      </c>
    </row>
    <row r="24" spans="1:67" ht="16.5" customHeight="1" x14ac:dyDescent="0.2">
      <c r="C24" s="321" t="s">
        <v>65</v>
      </c>
      <c r="D24" s="321"/>
      <c r="E24" s="321"/>
      <c r="F24" s="321"/>
      <c r="G24" s="321"/>
      <c r="H24" s="321"/>
      <c r="I24" s="340">
        <v>0.3</v>
      </c>
      <c r="J24" s="340"/>
      <c r="BJ24" s="34" t="s">
        <v>16</v>
      </c>
      <c r="BK24" s="34"/>
      <c r="BL24" s="35">
        <f>BL22-BL23</f>
        <v>0</v>
      </c>
    </row>
    <row r="25" spans="1:67" ht="24.95" customHeight="1" x14ac:dyDescent="0.2">
      <c r="A25" s="2"/>
      <c r="B25"/>
      <c r="D25" s="11"/>
    </row>
    <row r="26" spans="1:67" ht="24.95" customHeight="1" x14ac:dyDescent="0.2"/>
    <row r="27" spans="1:67" ht="24.95" customHeight="1" x14ac:dyDescent="0.2"/>
    <row r="28" spans="1:67" ht="24.95" customHeight="1" x14ac:dyDescent="0.2"/>
    <row r="29" spans="1:67" ht="24.95" customHeight="1" x14ac:dyDescent="0.2"/>
    <row r="30" spans="1:67" ht="24.95" customHeight="1" x14ac:dyDescent="0.2"/>
    <row r="31" spans="1:67" ht="24.95" customHeight="1" x14ac:dyDescent="0.2"/>
  </sheetData>
  <mergeCells count="5">
    <mergeCell ref="A1:BL1"/>
    <mergeCell ref="I22:L22"/>
    <mergeCell ref="N23:O23"/>
    <mergeCell ref="C24:H24"/>
    <mergeCell ref="I24:J24"/>
  </mergeCells>
  <phoneticPr fontId="3" type="noConversion"/>
  <printOptions horizontalCentered="1" verticalCentered="1"/>
  <pageMargins left="0" right="0" top="0" bottom="0" header="0.5" footer="0.5"/>
  <pageSetup orientation="landscape" r:id="rId1"/>
  <headerFooter alignWithMargins="0"/>
  <drawing r:id="rId2"/>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sheetPr codeName="Sheet72">
    <pageSetUpPr fitToPage="1"/>
  </sheetPr>
  <dimension ref="A1:AB29"/>
  <sheetViews>
    <sheetView topLeftCell="G1" zoomScale="70" zoomScaleNormal="70" workbookViewId="0">
      <selection activeCell="F2" sqref="F2"/>
    </sheetView>
  </sheetViews>
  <sheetFormatPr defaultRowHeight="14.25" x14ac:dyDescent="0.2"/>
  <cols>
    <col min="1" max="1" width="5.42578125" style="3" customWidth="1"/>
    <col min="2" max="2" width="24.28515625" style="4" customWidth="1"/>
    <col min="3" max="3" width="5.42578125" customWidth="1"/>
    <col min="4" max="4" width="6.5703125" style="1" customWidth="1"/>
    <col min="5" max="5" width="8" style="1" customWidth="1"/>
    <col min="6" max="6" width="7.7109375" style="1" customWidth="1"/>
    <col min="7" max="7" width="7.42578125" style="1" customWidth="1"/>
    <col min="8" max="8" width="7.7109375" style="1" customWidth="1"/>
    <col min="9" max="11" width="8.28515625" style="1" customWidth="1"/>
    <col min="12" max="12" width="8.7109375" style="1" customWidth="1"/>
    <col min="13" max="14" width="8.7109375" style="1" bestFit="1" customWidth="1"/>
    <col min="15" max="15" width="8.28515625" style="1" customWidth="1"/>
    <col min="16" max="19" width="6.85546875" style="1" customWidth="1"/>
    <col min="20" max="20" width="7.85546875" style="1" customWidth="1"/>
    <col min="21" max="21" width="8.140625" style="1" customWidth="1"/>
    <col min="22" max="22" width="8.28515625" style="1" customWidth="1"/>
    <col min="23" max="24" width="8.140625" style="1" customWidth="1"/>
    <col min="25" max="25" width="9.7109375" style="1" customWidth="1"/>
    <col min="26" max="26" width="8.140625" customWidth="1"/>
    <col min="27" max="27" width="7.28515625" customWidth="1"/>
    <col min="28" max="28" width="14.140625" bestFit="1" customWidth="1"/>
  </cols>
  <sheetData>
    <row r="1" spans="1:28" ht="46.5" customHeight="1" x14ac:dyDescent="0.5">
      <c r="A1" s="331" t="s">
        <v>56</v>
      </c>
      <c r="B1" s="332"/>
      <c r="C1" s="332"/>
      <c r="D1" s="332"/>
      <c r="E1" s="332"/>
      <c r="F1" s="332"/>
      <c r="G1" s="332"/>
      <c r="H1" s="332"/>
      <c r="I1" s="332"/>
      <c r="J1" s="332"/>
      <c r="K1" s="332"/>
      <c r="L1" s="332"/>
      <c r="M1" s="332"/>
      <c r="N1" s="332"/>
      <c r="O1" s="332"/>
      <c r="P1" s="332"/>
      <c r="Q1" s="332"/>
      <c r="R1" s="332"/>
      <c r="S1" s="332"/>
      <c r="T1" s="332"/>
      <c r="U1" s="332"/>
      <c r="V1" s="332"/>
      <c r="W1" s="332"/>
      <c r="X1" s="332"/>
      <c r="Y1" s="332"/>
      <c r="Z1" s="332"/>
      <c r="AA1" s="332"/>
      <c r="AB1" s="332"/>
    </row>
    <row r="2" spans="1:28" ht="51.75" x14ac:dyDescent="0.25">
      <c r="A2" s="9" t="s">
        <v>3</v>
      </c>
      <c r="B2" s="13" t="s">
        <v>0</v>
      </c>
      <c r="C2" s="52" t="s">
        <v>1</v>
      </c>
      <c r="D2" s="185" t="s">
        <v>155</v>
      </c>
      <c r="E2" s="185" t="s">
        <v>155</v>
      </c>
      <c r="F2" s="186" t="s">
        <v>156</v>
      </c>
      <c r="G2" s="186" t="s">
        <v>157</v>
      </c>
      <c r="H2" s="186" t="s">
        <v>157</v>
      </c>
      <c r="I2" s="186" t="s">
        <v>157</v>
      </c>
      <c r="J2" s="186" t="s">
        <v>157</v>
      </c>
      <c r="K2" s="186" t="s">
        <v>157</v>
      </c>
      <c r="L2" s="186" t="s">
        <v>157</v>
      </c>
      <c r="M2" s="186" t="s">
        <v>157</v>
      </c>
      <c r="N2" s="186" t="s">
        <v>157</v>
      </c>
      <c r="O2" s="186" t="s">
        <v>157</v>
      </c>
      <c r="P2" s="186" t="s">
        <v>157</v>
      </c>
      <c r="Q2" s="186" t="s">
        <v>157</v>
      </c>
      <c r="R2" s="186" t="s">
        <v>157</v>
      </c>
      <c r="S2" s="186" t="s">
        <v>157</v>
      </c>
      <c r="T2" s="186" t="s">
        <v>157</v>
      </c>
      <c r="U2" s="186" t="s">
        <v>157</v>
      </c>
      <c r="V2" s="186"/>
      <c r="W2" s="186"/>
      <c r="X2" s="185" t="s">
        <v>27</v>
      </c>
      <c r="Y2" s="187" t="s">
        <v>72</v>
      </c>
      <c r="Z2" s="139" t="s">
        <v>24</v>
      </c>
      <c r="AA2" s="188" t="s">
        <v>13</v>
      </c>
      <c r="AB2" s="139" t="s">
        <v>2</v>
      </c>
    </row>
    <row r="3" spans="1:28" s="2" customFormat="1" ht="22.5" customHeight="1" x14ac:dyDescent="0.25">
      <c r="A3" s="113">
        <f>'2024 Calculator'!C3</f>
        <v>1</v>
      </c>
      <c r="B3" s="17" t="str">
        <f>'2024 Calculator'!D3</f>
        <v>Hometown Hearos Donation</v>
      </c>
      <c r="C3" s="110">
        <f>'2024 Calculator'!E3</f>
        <v>30</v>
      </c>
      <c r="D3" s="18"/>
      <c r="E3" s="18"/>
      <c r="F3" s="19"/>
      <c r="G3" s="19"/>
      <c r="H3" s="19"/>
      <c r="I3" s="19"/>
      <c r="J3" s="19"/>
      <c r="K3" s="19"/>
      <c r="L3" s="19"/>
      <c r="M3" s="19"/>
      <c r="N3" s="19"/>
      <c r="O3" s="19"/>
      <c r="P3" s="19"/>
      <c r="Q3" s="19"/>
      <c r="R3" s="19"/>
      <c r="S3" s="19"/>
      <c r="T3" s="19"/>
      <c r="U3" s="19"/>
      <c r="V3" s="19"/>
      <c r="W3" s="19"/>
      <c r="X3" s="18">
        <f t="shared" ref="X3:X17" si="0">SUM(D3:W3)</f>
        <v>0</v>
      </c>
      <c r="Y3" s="148"/>
      <c r="Z3" s="19"/>
      <c r="AA3" s="38">
        <f>X3-Y3+Z3</f>
        <v>0</v>
      </c>
      <c r="AB3" s="99">
        <f t="shared" ref="AB3:AB17" si="1">SUM(C3*AA3)</f>
        <v>0</v>
      </c>
    </row>
    <row r="4" spans="1:28" s="2" customFormat="1" ht="22.5" customHeight="1" x14ac:dyDescent="0.25">
      <c r="A4" s="113">
        <f>'2024 Calculator'!C5</f>
        <v>1</v>
      </c>
      <c r="B4" s="17" t="str">
        <f>'2024 Calculator'!D5</f>
        <v>3-Pack Combo Box</v>
      </c>
      <c r="C4" s="110">
        <f>'2024 Calculator'!E5</f>
        <v>50</v>
      </c>
      <c r="D4" s="18"/>
      <c r="E4" s="18"/>
      <c r="F4" s="19"/>
      <c r="G4" s="91"/>
      <c r="H4" s="91"/>
      <c r="I4" s="91"/>
      <c r="J4" s="91"/>
      <c r="K4" s="91"/>
      <c r="L4" s="91"/>
      <c r="M4" s="91"/>
      <c r="N4" s="91"/>
      <c r="O4" s="91"/>
      <c r="P4" s="91"/>
      <c r="Q4" s="91"/>
      <c r="R4" s="91"/>
      <c r="S4" s="91"/>
      <c r="T4" s="91"/>
      <c r="U4" s="91"/>
      <c r="V4" s="91"/>
      <c r="W4" s="91"/>
      <c r="X4" s="18">
        <f t="shared" si="0"/>
        <v>0</v>
      </c>
      <c r="Y4" s="148"/>
      <c r="Z4" s="19"/>
      <c r="AA4" s="38">
        <f t="shared" ref="AA4:AA17" si="2">X4-Y4+Z4</f>
        <v>0</v>
      </c>
      <c r="AB4" s="99">
        <f t="shared" si="1"/>
        <v>0</v>
      </c>
    </row>
    <row r="5" spans="1:28" ht="26.25" customHeight="1" x14ac:dyDescent="0.25">
      <c r="A5" s="113">
        <f>'2024 Calculator'!C6</f>
        <v>14</v>
      </c>
      <c r="B5" s="17" t="str">
        <f>'2024 Calculator'!D6</f>
        <v>White Chocolate Pretzels</v>
      </c>
      <c r="C5" s="110">
        <f>'2024 Calculator'!E6</f>
        <v>35</v>
      </c>
      <c r="D5" s="18"/>
      <c r="E5" s="18"/>
      <c r="F5" s="19"/>
      <c r="G5" s="91"/>
      <c r="H5" s="91"/>
      <c r="I5" s="91"/>
      <c r="J5" s="91"/>
      <c r="K5" s="91"/>
      <c r="L5" s="91"/>
      <c r="M5" s="91"/>
      <c r="N5" s="91"/>
      <c r="O5" s="91"/>
      <c r="P5" s="91"/>
      <c r="Q5" s="91"/>
      <c r="R5" s="91"/>
      <c r="S5" s="91"/>
      <c r="T5" s="91"/>
      <c r="U5" s="91"/>
      <c r="V5" s="91"/>
      <c r="W5" s="91"/>
      <c r="X5" s="18">
        <f t="shared" si="0"/>
        <v>0</v>
      </c>
      <c r="Y5" s="148"/>
      <c r="Z5" s="36"/>
      <c r="AA5" s="38">
        <f t="shared" si="2"/>
        <v>0</v>
      </c>
      <c r="AB5" s="99">
        <f t="shared" si="1"/>
        <v>0</v>
      </c>
    </row>
    <row r="6" spans="1:28" ht="26.25" customHeight="1" x14ac:dyDescent="0.25">
      <c r="A6" s="113">
        <f>'2024 Calculator'!C7</f>
        <v>14</v>
      </c>
      <c r="B6" s="17" t="str">
        <f>'2024 Calculator'!D7</f>
        <v>Chocolate Drizzle Toffee</v>
      </c>
      <c r="C6" s="110">
        <f>'2024 Calculator'!E7</f>
        <v>35</v>
      </c>
      <c r="D6" s="18"/>
      <c r="E6" s="18"/>
      <c r="F6" s="19"/>
      <c r="G6" s="91"/>
      <c r="H6" s="91"/>
      <c r="I6" s="91"/>
      <c r="J6" s="91"/>
      <c r="K6" s="91"/>
      <c r="L6" s="91"/>
      <c r="M6" s="91"/>
      <c r="N6" s="91"/>
      <c r="O6" s="91"/>
      <c r="P6" s="91"/>
      <c r="Q6" s="91"/>
      <c r="R6" s="91"/>
      <c r="S6" s="91"/>
      <c r="T6" s="91"/>
      <c r="U6" s="91"/>
      <c r="V6" s="91"/>
      <c r="W6" s="91"/>
      <c r="X6" s="18">
        <f t="shared" si="0"/>
        <v>0</v>
      </c>
      <c r="Y6" s="148"/>
      <c r="Z6" s="36"/>
      <c r="AA6" s="38">
        <f t="shared" si="2"/>
        <v>0</v>
      </c>
      <c r="AB6" s="99">
        <f t="shared" si="1"/>
        <v>0</v>
      </c>
    </row>
    <row r="7" spans="1:28" ht="26.25" customHeight="1" x14ac:dyDescent="0.25">
      <c r="A7" s="113">
        <f>'2024 Calculator'!C8</f>
        <v>14</v>
      </c>
      <c r="B7" s="17" t="str">
        <f>'2024 Calculator'!D8</f>
        <v>Micro Kettle</v>
      </c>
      <c r="C7" s="110">
        <f>'2024 Calculator'!E8</f>
        <v>25</v>
      </c>
      <c r="D7" s="18"/>
      <c r="E7" s="18"/>
      <c r="F7" s="19"/>
      <c r="G7" s="91"/>
      <c r="H7" s="91"/>
      <c r="I7" s="91"/>
      <c r="J7" s="91"/>
      <c r="K7" s="91"/>
      <c r="L7" s="91"/>
      <c r="M7" s="91"/>
      <c r="N7" s="91"/>
      <c r="O7" s="91"/>
      <c r="P7" s="91"/>
      <c r="Q7" s="91"/>
      <c r="R7" s="91"/>
      <c r="S7" s="91"/>
      <c r="T7" s="91"/>
      <c r="U7" s="91"/>
      <c r="V7" s="91"/>
      <c r="W7" s="91"/>
      <c r="X7" s="18">
        <f t="shared" si="0"/>
        <v>0</v>
      </c>
      <c r="Y7" s="148"/>
      <c r="Z7" s="36"/>
      <c r="AA7" s="38">
        <f t="shared" si="2"/>
        <v>0</v>
      </c>
      <c r="AB7" s="99">
        <f t="shared" si="1"/>
        <v>0</v>
      </c>
    </row>
    <row r="8" spans="1:28" ht="26.25" customHeight="1" x14ac:dyDescent="0.25">
      <c r="A8" s="113">
        <f>'2024 Calculator'!C9</f>
        <v>6</v>
      </c>
      <c r="B8" s="17" t="str">
        <f>'2024 Calculator'!D9</f>
        <v>Micro Butter</v>
      </c>
      <c r="C8" s="110">
        <f>'2024 Calculator'!E9</f>
        <v>25</v>
      </c>
      <c r="D8" s="18"/>
      <c r="E8" s="18"/>
      <c r="F8" s="19"/>
      <c r="G8" s="91"/>
      <c r="H8" s="91"/>
      <c r="I8" s="91"/>
      <c r="J8" s="91"/>
      <c r="K8" s="91"/>
      <c r="L8" s="91"/>
      <c r="M8" s="91"/>
      <c r="N8" s="91"/>
      <c r="O8" s="91"/>
      <c r="P8" s="91"/>
      <c r="Q8" s="91"/>
      <c r="R8" s="91"/>
      <c r="S8" s="91"/>
      <c r="T8" s="91"/>
      <c r="U8" s="91"/>
      <c r="V8" s="91"/>
      <c r="W8" s="91"/>
      <c r="X8" s="18">
        <f t="shared" si="0"/>
        <v>0</v>
      </c>
      <c r="Y8" s="148"/>
      <c r="Z8" s="36"/>
      <c r="AA8" s="38">
        <f t="shared" si="2"/>
        <v>0</v>
      </c>
      <c r="AB8" s="99">
        <f t="shared" si="1"/>
        <v>0</v>
      </c>
    </row>
    <row r="9" spans="1:28" ht="26.25" customHeight="1" x14ac:dyDescent="0.25">
      <c r="A9" s="113">
        <f>'2024 Calculator'!C10</f>
        <v>6</v>
      </c>
      <c r="B9" s="17" t="str">
        <f>'2024 Calculator'!D10</f>
        <v>Salted Caramel</v>
      </c>
      <c r="C9" s="110">
        <f>'2024 Calculator'!E10</f>
        <v>25</v>
      </c>
      <c r="D9" s="18"/>
      <c r="E9" s="18"/>
      <c r="F9" s="19"/>
      <c r="G9" s="91"/>
      <c r="H9" s="91"/>
      <c r="I9" s="91"/>
      <c r="J9" s="91"/>
      <c r="K9" s="91"/>
      <c r="L9" s="91"/>
      <c r="M9" s="91"/>
      <c r="N9" s="91"/>
      <c r="O9" s="91"/>
      <c r="P9" s="91"/>
      <c r="Q9" s="91"/>
      <c r="R9" s="91"/>
      <c r="S9" s="91"/>
      <c r="T9" s="91"/>
      <c r="U9" s="91"/>
      <c r="V9" s="91"/>
      <c r="W9" s="91"/>
      <c r="X9" s="18">
        <f t="shared" si="0"/>
        <v>0</v>
      </c>
      <c r="Y9" s="148"/>
      <c r="Z9" s="36"/>
      <c r="AA9" s="38">
        <f t="shared" si="2"/>
        <v>0</v>
      </c>
      <c r="AB9" s="99">
        <f t="shared" si="1"/>
        <v>0</v>
      </c>
    </row>
    <row r="10" spans="1:28" ht="26.25" customHeight="1" x14ac:dyDescent="0.25">
      <c r="A10" s="113">
        <f>'2024 Calculator'!C11</f>
        <v>14</v>
      </c>
      <c r="B10" s="17" t="str">
        <f>'2024 Calculator'!D11</f>
        <v>Savory Cheddar</v>
      </c>
      <c r="C10" s="110">
        <f>'2024 Calculator'!E11</f>
        <v>20</v>
      </c>
      <c r="D10" s="18"/>
      <c r="E10" s="18"/>
      <c r="F10" s="19"/>
      <c r="G10" s="91"/>
      <c r="H10" s="91"/>
      <c r="I10" s="91"/>
      <c r="J10" s="91"/>
      <c r="K10" s="91"/>
      <c r="L10" s="91"/>
      <c r="M10" s="91"/>
      <c r="N10" s="91"/>
      <c r="O10" s="91"/>
      <c r="P10" s="91"/>
      <c r="Q10" s="91"/>
      <c r="R10" s="91"/>
      <c r="S10" s="91"/>
      <c r="T10" s="91"/>
      <c r="U10" s="91"/>
      <c r="V10" s="91"/>
      <c r="W10" s="91"/>
      <c r="X10" s="18">
        <f t="shared" si="0"/>
        <v>0</v>
      </c>
      <c r="Y10" s="148"/>
      <c r="Z10" s="36"/>
      <c r="AA10" s="38">
        <f t="shared" si="2"/>
        <v>0</v>
      </c>
      <c r="AB10" s="99">
        <f t="shared" si="1"/>
        <v>0</v>
      </c>
    </row>
    <row r="11" spans="1:28" ht="26.25" customHeight="1" x14ac:dyDescent="0.25">
      <c r="A11" s="113">
        <f>'2024 Calculator'!C12</f>
        <v>16</v>
      </c>
      <c r="B11" s="17" t="str">
        <f>'2024 Calculator'!D12</f>
        <v>Popping Corn</v>
      </c>
      <c r="C11" s="110">
        <f>'2024 Calculator'!E12</f>
        <v>17</v>
      </c>
      <c r="D11" s="18"/>
      <c r="E11" s="18"/>
      <c r="F11" s="19"/>
      <c r="G11" s="91"/>
      <c r="H11" s="91"/>
      <c r="I11" s="91"/>
      <c r="J11" s="91"/>
      <c r="K11" s="91"/>
      <c r="L11" s="91"/>
      <c r="M11" s="91"/>
      <c r="N11" s="91"/>
      <c r="O11" s="91"/>
      <c r="P11" s="91"/>
      <c r="Q11" s="91"/>
      <c r="R11" s="91"/>
      <c r="S11" s="91"/>
      <c r="T11" s="91"/>
      <c r="U11" s="91"/>
      <c r="V11" s="91"/>
      <c r="W11" s="91"/>
      <c r="X11" s="18">
        <f t="shared" si="0"/>
        <v>0</v>
      </c>
      <c r="Y11" s="148"/>
      <c r="Z11" s="36"/>
      <c r="AA11" s="38">
        <f t="shared" si="2"/>
        <v>0</v>
      </c>
      <c r="AB11" s="99">
        <f t="shared" si="1"/>
        <v>0</v>
      </c>
    </row>
    <row r="12" spans="1:28" ht="26.25" customHeight="1" x14ac:dyDescent="0.25">
      <c r="A12" s="113">
        <f>'2024 Calculator'!C13</f>
        <v>14</v>
      </c>
      <c r="B12" s="17" t="str">
        <f>'2024 Calculator'!D13</f>
        <v>Caramel Corn</v>
      </c>
      <c r="C12" s="110">
        <f>'2024 Calculator'!E13</f>
        <v>12</v>
      </c>
      <c r="D12" s="18"/>
      <c r="E12" s="18"/>
      <c r="F12" s="19"/>
      <c r="G12" s="91"/>
      <c r="H12" s="91"/>
      <c r="I12" s="91"/>
      <c r="J12" s="91"/>
      <c r="K12" s="91"/>
      <c r="L12" s="91"/>
      <c r="M12" s="91"/>
      <c r="N12" s="91"/>
      <c r="O12" s="91"/>
      <c r="P12" s="91"/>
      <c r="Q12" s="91"/>
      <c r="R12" s="91"/>
      <c r="S12" s="91"/>
      <c r="T12" s="91"/>
      <c r="U12" s="91"/>
      <c r="V12" s="91"/>
      <c r="W12" s="91"/>
      <c r="X12" s="18">
        <f t="shared" si="0"/>
        <v>0</v>
      </c>
      <c r="Y12" s="148"/>
      <c r="Z12" s="36"/>
      <c r="AA12" s="38">
        <f t="shared" si="2"/>
        <v>0</v>
      </c>
      <c r="AB12" s="99">
        <f t="shared" si="1"/>
        <v>0</v>
      </c>
    </row>
    <row r="13" spans="1:28" ht="26.25" customHeight="1" x14ac:dyDescent="0.25">
      <c r="A13" s="113"/>
      <c r="B13" s="17"/>
      <c r="C13" s="110"/>
      <c r="D13" s="18"/>
      <c r="E13" s="18"/>
      <c r="F13" s="91"/>
      <c r="G13" s="91"/>
      <c r="H13" s="36"/>
      <c r="I13" s="36"/>
      <c r="J13" s="36"/>
      <c r="K13" s="36"/>
      <c r="L13" s="36"/>
      <c r="M13" s="36"/>
      <c r="N13" s="36"/>
      <c r="O13" s="36"/>
      <c r="P13" s="36"/>
      <c r="Q13" s="36"/>
      <c r="R13" s="36"/>
      <c r="S13" s="36"/>
      <c r="T13" s="36"/>
      <c r="U13" s="36"/>
      <c r="V13" s="36"/>
      <c r="W13" s="36"/>
      <c r="X13" s="18">
        <f t="shared" si="0"/>
        <v>0</v>
      </c>
      <c r="Y13" s="148"/>
      <c r="Z13" s="36"/>
      <c r="AA13" s="38">
        <f t="shared" si="2"/>
        <v>0</v>
      </c>
      <c r="AB13" s="99">
        <f t="shared" si="1"/>
        <v>0</v>
      </c>
    </row>
    <row r="14" spans="1:28" ht="26.25" customHeight="1" x14ac:dyDescent="0.25">
      <c r="A14" s="113"/>
      <c r="B14" s="17"/>
      <c r="C14" s="110"/>
      <c r="D14" s="18"/>
      <c r="E14" s="18"/>
      <c r="F14" s="91"/>
      <c r="G14" s="91"/>
      <c r="H14" s="36"/>
      <c r="I14" s="36"/>
      <c r="J14" s="36"/>
      <c r="K14" s="36"/>
      <c r="L14" s="36"/>
      <c r="M14" s="36"/>
      <c r="N14" s="36"/>
      <c r="O14" s="36"/>
      <c r="P14" s="36"/>
      <c r="Q14" s="36"/>
      <c r="R14" s="36"/>
      <c r="S14" s="36"/>
      <c r="T14" s="36"/>
      <c r="U14" s="36"/>
      <c r="V14" s="36"/>
      <c r="W14" s="36"/>
      <c r="X14" s="18">
        <f t="shared" si="0"/>
        <v>0</v>
      </c>
      <c r="Y14" s="148"/>
      <c r="Z14" s="36"/>
      <c r="AA14" s="38">
        <f t="shared" si="2"/>
        <v>0</v>
      </c>
      <c r="AB14" s="99">
        <f t="shared" si="1"/>
        <v>0</v>
      </c>
    </row>
    <row r="15" spans="1:28" ht="26.25" customHeight="1" x14ac:dyDescent="0.25">
      <c r="A15" s="113"/>
      <c r="B15" s="17"/>
      <c r="C15" s="110"/>
      <c r="D15" s="18"/>
      <c r="E15" s="18"/>
      <c r="F15" s="91"/>
      <c r="G15" s="91"/>
      <c r="H15" s="36"/>
      <c r="I15" s="36"/>
      <c r="J15" s="36"/>
      <c r="K15" s="36"/>
      <c r="L15" s="36"/>
      <c r="M15" s="36"/>
      <c r="N15" s="36"/>
      <c r="O15" s="36"/>
      <c r="P15" s="36"/>
      <c r="Q15" s="36"/>
      <c r="R15" s="36"/>
      <c r="S15" s="36"/>
      <c r="T15" s="36"/>
      <c r="U15" s="36"/>
      <c r="V15" s="36"/>
      <c r="W15" s="36"/>
      <c r="X15" s="18">
        <f t="shared" si="0"/>
        <v>0</v>
      </c>
      <c r="Y15" s="148"/>
      <c r="Z15" s="36"/>
      <c r="AA15" s="38">
        <f t="shared" si="2"/>
        <v>0</v>
      </c>
      <c r="AB15" s="99">
        <f t="shared" si="1"/>
        <v>0</v>
      </c>
    </row>
    <row r="16" spans="1:28" ht="26.25" customHeight="1" x14ac:dyDescent="0.25">
      <c r="A16" s="113"/>
      <c r="B16" s="17"/>
      <c r="C16" s="110"/>
      <c r="D16" s="18"/>
      <c r="E16" s="18"/>
      <c r="F16" s="91"/>
      <c r="G16" s="91"/>
      <c r="H16" s="36"/>
      <c r="I16" s="36"/>
      <c r="J16" s="36"/>
      <c r="K16" s="36"/>
      <c r="L16" s="36"/>
      <c r="M16" s="36"/>
      <c r="N16" s="36"/>
      <c r="O16" s="36"/>
      <c r="P16" s="36"/>
      <c r="Q16" s="36"/>
      <c r="R16" s="36"/>
      <c r="S16" s="36"/>
      <c r="T16" s="36"/>
      <c r="U16" s="36"/>
      <c r="V16" s="36"/>
      <c r="W16" s="36"/>
      <c r="X16" s="18">
        <f t="shared" si="0"/>
        <v>0</v>
      </c>
      <c r="Y16" s="148"/>
      <c r="Z16" s="36"/>
      <c r="AA16" s="38">
        <f t="shared" si="2"/>
        <v>0</v>
      </c>
      <c r="AB16" s="99">
        <f t="shared" si="1"/>
        <v>0</v>
      </c>
    </row>
    <row r="17" spans="1:28" ht="26.25" customHeight="1" x14ac:dyDescent="0.25">
      <c r="A17" s="113"/>
      <c r="B17" s="17"/>
      <c r="C17" s="110"/>
      <c r="D17" s="18"/>
      <c r="E17" s="18"/>
      <c r="F17" s="91"/>
      <c r="G17" s="91"/>
      <c r="H17" s="36"/>
      <c r="I17" s="36"/>
      <c r="J17" s="36"/>
      <c r="K17" s="36"/>
      <c r="L17" s="36"/>
      <c r="M17" s="36"/>
      <c r="N17" s="36"/>
      <c r="O17" s="36"/>
      <c r="P17" s="36"/>
      <c r="Q17" s="36"/>
      <c r="R17" s="36"/>
      <c r="S17" s="36"/>
      <c r="T17" s="36"/>
      <c r="U17" s="36"/>
      <c r="V17" s="36"/>
      <c r="W17" s="36"/>
      <c r="X17" s="18">
        <f t="shared" si="0"/>
        <v>0</v>
      </c>
      <c r="Y17" s="148"/>
      <c r="Z17" s="36"/>
      <c r="AA17" s="38">
        <f t="shared" si="2"/>
        <v>0</v>
      </c>
      <c r="AB17" s="99">
        <f t="shared" si="1"/>
        <v>0</v>
      </c>
    </row>
    <row r="18" spans="1:28" ht="26.25" customHeight="1" x14ac:dyDescent="0.25">
      <c r="A18" s="113"/>
      <c r="B18" s="17"/>
      <c r="C18" s="17"/>
      <c r="D18" s="18"/>
      <c r="E18" s="18"/>
      <c r="F18" s="91"/>
      <c r="G18" s="91"/>
      <c r="H18" s="36"/>
      <c r="I18" s="36"/>
      <c r="J18" s="36"/>
      <c r="K18" s="36"/>
      <c r="L18" s="36"/>
      <c r="M18" s="36"/>
      <c r="N18" s="36"/>
      <c r="O18" s="36"/>
      <c r="P18" s="36"/>
      <c r="Q18" s="36"/>
      <c r="R18" s="36"/>
      <c r="S18" s="36"/>
      <c r="T18" s="36"/>
      <c r="U18" s="36"/>
      <c r="V18" s="36"/>
      <c r="W18" s="36"/>
      <c r="X18" s="18"/>
      <c r="Y18" s="148"/>
      <c r="Z18" s="36"/>
      <c r="AA18" s="38"/>
      <c r="AB18" s="99"/>
    </row>
    <row r="19" spans="1:28" ht="26.25" customHeight="1" x14ac:dyDescent="0.25">
      <c r="A19" s="113"/>
      <c r="B19" s="17"/>
      <c r="C19" s="17"/>
      <c r="D19" s="18"/>
      <c r="E19" s="18"/>
      <c r="F19" s="91"/>
      <c r="G19" s="91"/>
      <c r="H19" s="36"/>
      <c r="I19" s="36"/>
      <c r="J19" s="36"/>
      <c r="K19" s="36"/>
      <c r="L19" s="36"/>
      <c r="M19" s="36"/>
      <c r="N19" s="36"/>
      <c r="O19" s="36"/>
      <c r="P19" s="36"/>
      <c r="Q19" s="36"/>
      <c r="R19" s="36"/>
      <c r="S19" s="36"/>
      <c r="T19" s="36"/>
      <c r="U19" s="36"/>
      <c r="V19" s="36"/>
      <c r="W19" s="36"/>
      <c r="X19" s="18"/>
      <c r="Y19" s="148"/>
      <c r="Z19" s="36"/>
      <c r="AA19" s="38"/>
      <c r="AB19" s="99"/>
    </row>
    <row r="20" spans="1:28" ht="30" customHeight="1" x14ac:dyDescent="0.3">
      <c r="A20" s="335"/>
      <c r="B20" s="335"/>
      <c r="C20" s="56" t="s">
        <v>169</v>
      </c>
      <c r="D20" s="49"/>
      <c r="E20" s="100"/>
      <c r="F20" s="100"/>
      <c r="G20" s="100"/>
      <c r="H20" s="101"/>
      <c r="I20" s="184"/>
      <c r="J20" s="184"/>
      <c r="K20" s="184"/>
      <c r="L20" s="184"/>
      <c r="M20" s="184"/>
      <c r="N20" s="184"/>
      <c r="O20" s="184"/>
      <c r="P20" s="184"/>
      <c r="Q20" s="184"/>
      <c r="R20" s="184"/>
      <c r="S20" s="184"/>
      <c r="T20" s="184"/>
      <c r="U20" s="184"/>
      <c r="V20" s="184"/>
      <c r="W20" s="184"/>
      <c r="X20" s="63"/>
      <c r="Y20" s="63"/>
      <c r="Z20" s="102"/>
      <c r="AA20" s="12" t="s">
        <v>7</v>
      </c>
      <c r="AB20" s="144">
        <f>SUM(AB3:AB17)</f>
        <v>0</v>
      </c>
    </row>
    <row r="21" spans="1:28" ht="24.95" customHeight="1" x14ac:dyDescent="0.2">
      <c r="A21" s="336" t="s">
        <v>10</v>
      </c>
      <c r="B21" s="336"/>
      <c r="C21" s="333"/>
      <c r="D21" s="334"/>
      <c r="E21" s="334"/>
      <c r="F21" s="334"/>
      <c r="G21" s="334"/>
      <c r="H21" s="334"/>
      <c r="I21"/>
      <c r="J21"/>
      <c r="K21"/>
      <c r="L21"/>
      <c r="M21"/>
      <c r="N21"/>
      <c r="O21"/>
      <c r="P21"/>
      <c r="Q21"/>
      <c r="R21"/>
      <c r="S21"/>
      <c r="T21"/>
      <c r="U21"/>
      <c r="V21"/>
      <c r="W21"/>
      <c r="X21" s="11" t="s">
        <v>4</v>
      </c>
      <c r="Y21" s="11"/>
      <c r="Z21" s="209"/>
      <c r="AA21" s="34" t="s">
        <v>19</v>
      </c>
      <c r="AB21" s="31"/>
    </row>
    <row r="22" spans="1:28" ht="24.95" customHeight="1" x14ac:dyDescent="0.25">
      <c r="A22" s="54"/>
      <c r="B22" s="54" t="s">
        <v>6</v>
      </c>
      <c r="C22" s="3"/>
      <c r="D22" s="53"/>
      <c r="E22" s="53"/>
      <c r="F22" s="53"/>
      <c r="G22" s="53"/>
      <c r="H22"/>
      <c r="I22"/>
      <c r="J22"/>
      <c r="K22"/>
      <c r="L22"/>
      <c r="M22"/>
      <c r="N22"/>
      <c r="O22"/>
      <c r="P22"/>
      <c r="Q22"/>
      <c r="R22"/>
      <c r="S22"/>
      <c r="T22"/>
      <c r="U22"/>
      <c r="V22"/>
      <c r="W22"/>
      <c r="Z22" s="58"/>
      <c r="AA22" s="123" t="s">
        <v>18</v>
      </c>
      <c r="AB22" s="145">
        <f>Z20+AB20</f>
        <v>0</v>
      </c>
    </row>
    <row r="23" spans="1:28" ht="24.95" customHeight="1" x14ac:dyDescent="0.2">
      <c r="A23" s="336" t="s">
        <v>43</v>
      </c>
      <c r="B23" s="336"/>
      <c r="C23" s="319"/>
      <c r="D23" s="320"/>
      <c r="E23" s="320"/>
      <c r="F23" s="320"/>
      <c r="G23" s="320"/>
      <c r="H23" s="320"/>
      <c r="I23"/>
      <c r="J23"/>
      <c r="K23"/>
      <c r="L23"/>
      <c r="M23"/>
      <c r="N23"/>
      <c r="O23"/>
      <c r="P23"/>
      <c r="Q23"/>
      <c r="R23"/>
      <c r="S23"/>
      <c r="T23"/>
      <c r="U23"/>
      <c r="V23"/>
      <c r="W23"/>
      <c r="X23" s="11"/>
      <c r="Y23" s="11"/>
      <c r="Z23" s="1"/>
      <c r="AA23" s="34"/>
      <c r="AB23" s="31"/>
    </row>
    <row r="24" spans="1:28" ht="24.95" customHeight="1" x14ac:dyDescent="0.2"/>
    <row r="25" spans="1:28" ht="24.95" customHeight="1" x14ac:dyDescent="0.2"/>
    <row r="26" spans="1:28" ht="24.95" customHeight="1" x14ac:dyDescent="0.2"/>
    <row r="27" spans="1:28" ht="24.95" customHeight="1" x14ac:dyDescent="0.2"/>
    <row r="28" spans="1:28" ht="24.95" customHeight="1" x14ac:dyDescent="0.2"/>
    <row r="29" spans="1:28" ht="24.95" customHeight="1" x14ac:dyDescent="0.2"/>
  </sheetData>
  <mergeCells count="6">
    <mergeCell ref="A1:AB1"/>
    <mergeCell ref="C21:H21"/>
    <mergeCell ref="C23:H23"/>
    <mergeCell ref="A20:B20"/>
    <mergeCell ref="A21:B21"/>
    <mergeCell ref="A23:B23"/>
  </mergeCells>
  <phoneticPr fontId="3" type="noConversion"/>
  <printOptions horizontalCentered="1" verticalCentered="1"/>
  <pageMargins left="0" right="0" top="0.23" bottom="0.24" header="0.5" footer="0.5"/>
  <pageSetup scale="92" orientation="portrait" r:id="rId1"/>
  <headerFooter alignWithMargins="0"/>
  <drawing r:id="rId2"/>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9340EE-030B-4416-B3A4-0E24A67D68F0}">
  <sheetPr>
    <pageSetUpPr fitToPage="1"/>
  </sheetPr>
  <dimension ref="A1:I28"/>
  <sheetViews>
    <sheetView workbookViewId="0">
      <selection activeCell="A8" sqref="A8:C8"/>
    </sheetView>
  </sheetViews>
  <sheetFormatPr defaultRowHeight="12.75" x14ac:dyDescent="0.2"/>
  <cols>
    <col min="1" max="1" width="26.42578125" bestFit="1" customWidth="1"/>
    <col min="6" max="6" width="26.42578125" bestFit="1" customWidth="1"/>
  </cols>
  <sheetData>
    <row r="1" spans="1:9" ht="30" x14ac:dyDescent="0.4">
      <c r="A1" s="360" t="s">
        <v>132</v>
      </c>
      <c r="B1" s="360"/>
      <c r="C1" s="360"/>
      <c r="D1" s="360"/>
      <c r="E1" s="360"/>
      <c r="F1" s="360"/>
      <c r="G1" s="360"/>
      <c r="H1" s="360"/>
      <c r="I1" s="360"/>
    </row>
    <row r="3" spans="1:9" ht="20.25" x14ac:dyDescent="0.3">
      <c r="A3" s="200" t="s">
        <v>129</v>
      </c>
      <c r="B3" s="200"/>
      <c r="C3" s="200"/>
      <c r="D3" s="200"/>
      <c r="E3" s="200"/>
      <c r="F3" s="200" t="s">
        <v>131</v>
      </c>
      <c r="G3" s="200"/>
      <c r="H3" s="200"/>
      <c r="I3" s="200"/>
    </row>
    <row r="4" spans="1:9" ht="20.25" x14ac:dyDescent="0.3">
      <c r="A4" s="200" t="s">
        <v>130</v>
      </c>
      <c r="B4" s="201"/>
      <c r="C4" s="201"/>
      <c r="D4" s="201"/>
      <c r="E4" s="200"/>
      <c r="F4" s="200" t="s">
        <v>130</v>
      </c>
      <c r="G4" s="201"/>
      <c r="H4" s="201"/>
      <c r="I4" s="201"/>
    </row>
    <row r="5" spans="1:9" s="22" customFormat="1" ht="20.25" x14ac:dyDescent="0.3"/>
    <row r="6" spans="1:9" s="198" customFormat="1" ht="38.1" customHeight="1" x14ac:dyDescent="0.35">
      <c r="A6" s="361" t="s">
        <v>133</v>
      </c>
      <c r="B6" s="361"/>
      <c r="C6" s="361"/>
      <c r="D6" s="362" t="s">
        <v>134</v>
      </c>
      <c r="E6" s="362"/>
      <c r="F6" s="362"/>
      <c r="G6" s="362" t="s">
        <v>135</v>
      </c>
      <c r="H6" s="362"/>
      <c r="I6" s="362"/>
    </row>
    <row r="7" spans="1:9" s="198" customFormat="1" ht="38.1" customHeight="1" x14ac:dyDescent="0.35">
      <c r="A7" s="359"/>
      <c r="B7" s="359"/>
      <c r="C7" s="359"/>
      <c r="D7" s="359"/>
      <c r="E7" s="359"/>
      <c r="F7" s="359"/>
      <c r="G7" s="359"/>
      <c r="H7" s="359"/>
      <c r="I7" s="359"/>
    </row>
    <row r="8" spans="1:9" s="198" customFormat="1" ht="38.1" customHeight="1" x14ac:dyDescent="0.35">
      <c r="A8" s="359" t="s">
        <v>136</v>
      </c>
      <c r="B8" s="359"/>
      <c r="C8" s="359"/>
      <c r="D8" s="359"/>
      <c r="E8" s="359"/>
      <c r="F8" s="359"/>
      <c r="G8" s="359"/>
      <c r="H8" s="359"/>
      <c r="I8" s="359"/>
    </row>
    <row r="9" spans="1:9" s="198" customFormat="1" ht="38.1" customHeight="1" x14ac:dyDescent="0.35">
      <c r="A9" s="359" t="s">
        <v>137</v>
      </c>
      <c r="B9" s="359"/>
      <c r="C9" s="359"/>
      <c r="D9" s="359"/>
      <c r="E9" s="359"/>
      <c r="F9" s="359"/>
      <c r="G9" s="359"/>
      <c r="H9" s="359"/>
      <c r="I9" s="359"/>
    </row>
    <row r="10" spans="1:9" s="198" customFormat="1" ht="38.1" customHeight="1" x14ac:dyDescent="0.35">
      <c r="A10" s="359" t="s">
        <v>138</v>
      </c>
      <c r="B10" s="359"/>
      <c r="C10" s="359"/>
      <c r="D10" s="359"/>
      <c r="E10" s="359"/>
      <c r="F10" s="359"/>
      <c r="G10" s="359"/>
      <c r="H10" s="359"/>
      <c r="I10" s="359"/>
    </row>
    <row r="11" spans="1:9" s="198" customFormat="1" ht="38.1" customHeight="1" x14ac:dyDescent="0.35">
      <c r="A11" s="359" t="s">
        <v>139</v>
      </c>
      <c r="B11" s="359"/>
      <c r="C11" s="359"/>
      <c r="D11" s="359"/>
      <c r="E11" s="359"/>
      <c r="F11" s="359"/>
      <c r="G11" s="359"/>
      <c r="H11" s="359"/>
      <c r="I11" s="359"/>
    </row>
    <row r="12" spans="1:9" s="198" customFormat="1" ht="38.1" customHeight="1" x14ac:dyDescent="0.35">
      <c r="A12" s="359" t="s">
        <v>140</v>
      </c>
      <c r="B12" s="359"/>
      <c r="C12" s="359"/>
      <c r="D12" s="359"/>
      <c r="E12" s="359"/>
      <c r="F12" s="359"/>
      <c r="G12" s="359"/>
      <c r="H12" s="359"/>
      <c r="I12" s="359"/>
    </row>
    <row r="13" spans="1:9" s="198" customFormat="1" ht="38.1" customHeight="1" x14ac:dyDescent="0.35">
      <c r="A13" s="359" t="s">
        <v>90</v>
      </c>
      <c r="B13" s="359"/>
      <c r="C13" s="359"/>
      <c r="D13" s="359"/>
      <c r="E13" s="359"/>
      <c r="F13" s="359"/>
      <c r="G13" s="359"/>
      <c r="H13" s="359"/>
      <c r="I13" s="359"/>
    </row>
    <row r="14" spans="1:9" s="198" customFormat="1" ht="38.1" customHeight="1" x14ac:dyDescent="0.35">
      <c r="A14" s="359" t="s">
        <v>141</v>
      </c>
      <c r="B14" s="359"/>
      <c r="C14" s="359"/>
      <c r="D14" s="359"/>
      <c r="E14" s="359"/>
      <c r="F14" s="359"/>
      <c r="G14" s="359"/>
      <c r="H14" s="359"/>
      <c r="I14" s="359"/>
    </row>
    <row r="15" spans="1:9" s="198" customFormat="1" ht="38.1" customHeight="1" x14ac:dyDescent="0.35">
      <c r="A15" s="359" t="s">
        <v>142</v>
      </c>
      <c r="B15" s="359"/>
      <c r="C15" s="359"/>
      <c r="D15" s="359"/>
      <c r="E15" s="359"/>
      <c r="F15" s="359"/>
      <c r="G15" s="359"/>
      <c r="H15" s="359"/>
      <c r="I15" s="359"/>
    </row>
    <row r="16" spans="1:9" s="198" customFormat="1" ht="38.1" customHeight="1" x14ac:dyDescent="0.35">
      <c r="A16" s="359" t="s">
        <v>143</v>
      </c>
      <c r="B16" s="359"/>
      <c r="C16" s="359"/>
      <c r="D16" s="359"/>
      <c r="E16" s="359"/>
      <c r="F16" s="359"/>
      <c r="G16" s="359"/>
      <c r="H16" s="359"/>
      <c r="I16" s="359"/>
    </row>
    <row r="17" spans="1:9" s="198" customFormat="1" ht="38.1" customHeight="1" x14ac:dyDescent="0.35">
      <c r="A17" s="359" t="s">
        <v>159</v>
      </c>
      <c r="B17" s="359"/>
      <c r="C17" s="359"/>
      <c r="D17" s="359"/>
      <c r="E17" s="359"/>
      <c r="F17" s="359"/>
      <c r="G17" s="359"/>
      <c r="H17" s="359"/>
      <c r="I17" s="359"/>
    </row>
    <row r="18" spans="1:9" s="198" customFormat="1" ht="38.1" customHeight="1" x14ac:dyDescent="0.35">
      <c r="A18" s="359"/>
      <c r="B18" s="359"/>
      <c r="C18" s="359"/>
      <c r="D18" s="359"/>
      <c r="E18" s="359"/>
      <c r="F18" s="359"/>
      <c r="G18" s="359"/>
      <c r="H18" s="359"/>
      <c r="I18" s="359"/>
    </row>
    <row r="19" spans="1:9" s="199" customFormat="1" ht="18" x14ac:dyDescent="0.25"/>
    <row r="20" spans="1:9" s="199" customFormat="1" ht="18" x14ac:dyDescent="0.25"/>
    <row r="21" spans="1:9" s="199" customFormat="1" ht="18" x14ac:dyDescent="0.25"/>
    <row r="22" spans="1:9" s="199" customFormat="1" ht="18" x14ac:dyDescent="0.25"/>
    <row r="23" spans="1:9" s="199" customFormat="1" ht="18" x14ac:dyDescent="0.25">
      <c r="A23" s="364"/>
      <c r="B23" s="364"/>
      <c r="C23" s="364"/>
      <c r="D23" s="364"/>
      <c r="F23" s="364"/>
      <c r="G23" s="364"/>
      <c r="H23" s="364"/>
      <c r="I23" s="364"/>
    </row>
    <row r="24" spans="1:9" s="199" customFormat="1" ht="18" x14ac:dyDescent="0.25">
      <c r="A24" s="199" t="s">
        <v>144</v>
      </c>
      <c r="F24" s="199" t="s">
        <v>144</v>
      </c>
    </row>
    <row r="25" spans="1:9" s="199" customFormat="1" ht="18" x14ac:dyDescent="0.25">
      <c r="A25" s="199" t="s">
        <v>145</v>
      </c>
      <c r="F25" s="199" t="s">
        <v>146</v>
      </c>
    </row>
    <row r="28" spans="1:9" ht="45.75" customHeight="1" x14ac:dyDescent="0.2">
      <c r="A28" s="363" t="s">
        <v>147</v>
      </c>
      <c r="B28" s="363"/>
      <c r="C28" s="363"/>
      <c r="D28" s="363"/>
      <c r="E28" s="363"/>
      <c r="F28" s="363"/>
      <c r="G28" s="363"/>
      <c r="H28" s="363"/>
      <c r="I28" s="363"/>
    </row>
  </sheetData>
  <mergeCells count="43">
    <mergeCell ref="A28:I28"/>
    <mergeCell ref="G15:I15"/>
    <mergeCell ref="G16:I16"/>
    <mergeCell ref="G17:I17"/>
    <mergeCell ref="G18:I18"/>
    <mergeCell ref="A23:D23"/>
    <mergeCell ref="F23:I23"/>
    <mergeCell ref="D15:F15"/>
    <mergeCell ref="D16:F16"/>
    <mergeCell ref="D17:F17"/>
    <mergeCell ref="D18:F18"/>
    <mergeCell ref="A17:C17"/>
    <mergeCell ref="A18:C18"/>
    <mergeCell ref="A16:C16"/>
    <mergeCell ref="G11:I11"/>
    <mergeCell ref="G12:I12"/>
    <mergeCell ref="G13:I13"/>
    <mergeCell ref="G14:I14"/>
    <mergeCell ref="D13:F13"/>
    <mergeCell ref="D14:F14"/>
    <mergeCell ref="D11:F11"/>
    <mergeCell ref="D12:F12"/>
    <mergeCell ref="A11:C11"/>
    <mergeCell ref="A12:C12"/>
    <mergeCell ref="A13:C13"/>
    <mergeCell ref="A14:C14"/>
    <mergeCell ref="A15:C15"/>
    <mergeCell ref="A10:C10"/>
    <mergeCell ref="A1:I1"/>
    <mergeCell ref="A6:C6"/>
    <mergeCell ref="A7:C7"/>
    <mergeCell ref="A8:C8"/>
    <mergeCell ref="A9:C9"/>
    <mergeCell ref="D6:F6"/>
    <mergeCell ref="D7:F7"/>
    <mergeCell ref="D8:F8"/>
    <mergeCell ref="D9:F9"/>
    <mergeCell ref="D10:F10"/>
    <mergeCell ref="G6:I6"/>
    <mergeCell ref="G7:I7"/>
    <mergeCell ref="G8:I8"/>
    <mergeCell ref="G9:I9"/>
    <mergeCell ref="G10:I10"/>
  </mergeCells>
  <pageMargins left="0.25" right="0.25" top="0.75" bottom="0.75" header="0.3" footer="0.3"/>
  <pageSetup scale="87" orientation="portrait" horizontalDpi="1200" verticalDpi="1200"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400-000000000000}">
  <sheetPr codeName="Sheet80">
    <outlinePr summaryBelow="0" summaryRight="0"/>
  </sheetPr>
  <dimension ref="A1:N1000"/>
  <sheetViews>
    <sheetView workbookViewId="0">
      <selection activeCell="B2" sqref="B2"/>
    </sheetView>
  </sheetViews>
  <sheetFormatPr defaultColWidth="14.42578125" defaultRowHeight="15.75" customHeight="1" x14ac:dyDescent="0.2"/>
  <cols>
    <col min="1" max="1" width="16.140625" style="149" customWidth="1"/>
    <col min="2" max="2" width="14.5703125" style="149" customWidth="1"/>
    <col min="3" max="16384" width="14.42578125" style="149"/>
  </cols>
  <sheetData>
    <row r="1" spans="1:14" ht="15.75" customHeight="1" x14ac:dyDescent="0.2">
      <c r="A1" s="152" t="s">
        <v>78</v>
      </c>
      <c r="B1" s="154" t="s">
        <v>77</v>
      </c>
      <c r="C1" s="152"/>
    </row>
    <row r="2" spans="1:14" ht="15.75" customHeight="1" x14ac:dyDescent="0.2">
      <c r="A2" s="150" t="s">
        <v>76</v>
      </c>
      <c r="B2" s="150"/>
      <c r="C2" s="168" t="s">
        <v>97</v>
      </c>
      <c r="D2" s="150"/>
      <c r="E2" s="150"/>
      <c r="F2" s="150"/>
      <c r="G2" s="150"/>
      <c r="H2" s="150"/>
      <c r="I2" s="150"/>
      <c r="J2" s="150"/>
      <c r="K2" s="150"/>
      <c r="L2" s="150"/>
      <c r="M2" s="150"/>
      <c r="N2" s="150"/>
    </row>
    <row r="3" spans="1:14" ht="15.75" customHeight="1" x14ac:dyDescent="0.2">
      <c r="A3" s="152" t="s">
        <v>75</v>
      </c>
      <c r="B3" s="150"/>
    </row>
    <row r="4" spans="1:14" ht="15.75" customHeight="1" x14ac:dyDescent="0.2">
      <c r="A4" s="152" t="s">
        <v>74</v>
      </c>
      <c r="C4" s="150"/>
    </row>
    <row r="5" spans="1:14" ht="15.75" customHeight="1" x14ac:dyDescent="0.2">
      <c r="B5" s="150"/>
      <c r="C5" s="153"/>
    </row>
    <row r="6" spans="1:14" ht="15.75" customHeight="1" x14ac:dyDescent="0.2">
      <c r="A6" s="149" t="s">
        <v>96</v>
      </c>
      <c r="B6" s="150"/>
    </row>
    <row r="7" spans="1:14" ht="15.75" customHeight="1" x14ac:dyDescent="0.2">
      <c r="A7" s="152"/>
      <c r="B7" s="150"/>
    </row>
    <row r="8" spans="1:14" ht="15.75" customHeight="1" x14ac:dyDescent="0.2">
      <c r="A8" s="152"/>
      <c r="B8" s="150"/>
    </row>
    <row r="9" spans="1:14" ht="15.75" customHeight="1" x14ac:dyDescent="0.2">
      <c r="A9" s="152"/>
      <c r="B9" s="150"/>
    </row>
    <row r="10" spans="1:14" ht="15.75" customHeight="1" x14ac:dyDescent="0.2">
      <c r="A10" s="152"/>
      <c r="B10" s="150"/>
    </row>
    <row r="11" spans="1:14" ht="15.75" customHeight="1" x14ac:dyDescent="0.2">
      <c r="A11" s="152"/>
      <c r="B11" s="150"/>
    </row>
    <row r="12" spans="1:14" ht="15.75" customHeight="1" x14ac:dyDescent="0.2">
      <c r="A12" s="152"/>
      <c r="B12" s="150"/>
    </row>
    <row r="13" spans="1:14" ht="15.75" customHeight="1" x14ac:dyDescent="0.2">
      <c r="A13" s="152"/>
      <c r="B13" s="150"/>
    </row>
    <row r="14" spans="1:14" ht="15.75" customHeight="1" x14ac:dyDescent="0.2">
      <c r="A14" s="152"/>
      <c r="B14" s="150"/>
    </row>
    <row r="15" spans="1:14" ht="15.75" customHeight="1" x14ac:dyDescent="0.2">
      <c r="A15" s="152"/>
      <c r="B15" s="150"/>
    </row>
    <row r="16" spans="1:14" ht="15.75" customHeight="1" x14ac:dyDescent="0.2">
      <c r="A16" s="152"/>
      <c r="B16" s="150"/>
    </row>
    <row r="17" spans="1:14" ht="15.75" customHeight="1" x14ac:dyDescent="0.2">
      <c r="A17" s="152"/>
      <c r="B17" s="150"/>
    </row>
    <row r="18" spans="1:14" ht="12.75" x14ac:dyDescent="0.2">
      <c r="A18" s="152"/>
      <c r="B18" s="150"/>
    </row>
    <row r="19" spans="1:14" ht="12.75" x14ac:dyDescent="0.2">
      <c r="A19" s="152"/>
      <c r="B19" s="150"/>
    </row>
    <row r="20" spans="1:14" ht="12.75" x14ac:dyDescent="0.2">
      <c r="A20" s="152"/>
      <c r="B20" s="150"/>
    </row>
    <row r="21" spans="1:14" ht="12.75" x14ac:dyDescent="0.2">
      <c r="A21" s="152"/>
      <c r="B21" s="150"/>
    </row>
    <row r="22" spans="1:14" ht="12.75" x14ac:dyDescent="0.2">
      <c r="A22" s="152"/>
      <c r="B22" s="150"/>
    </row>
    <row r="23" spans="1:14" ht="12.75" x14ac:dyDescent="0.2">
      <c r="A23" s="152"/>
      <c r="B23" s="150"/>
    </row>
    <row r="24" spans="1:14" ht="12.75" x14ac:dyDescent="0.2">
      <c r="A24" s="152"/>
      <c r="B24" s="150"/>
    </row>
    <row r="25" spans="1:14" ht="12.75" x14ac:dyDescent="0.2">
      <c r="A25" s="152"/>
      <c r="B25" s="150"/>
    </row>
    <row r="26" spans="1:14" ht="12.75" x14ac:dyDescent="0.2">
      <c r="B26" s="150"/>
    </row>
    <row r="27" spans="1:14" ht="12.75" x14ac:dyDescent="0.2">
      <c r="B27" s="150"/>
    </row>
    <row r="28" spans="1:14" ht="12.75" x14ac:dyDescent="0.2">
      <c r="B28" s="150"/>
    </row>
    <row r="29" spans="1:14" ht="12.75" x14ac:dyDescent="0.2">
      <c r="A29" s="150"/>
      <c r="B29" s="150">
        <f>SUM(B7:B28)</f>
        <v>0</v>
      </c>
      <c r="C29" s="150"/>
      <c r="D29" s="150"/>
      <c r="E29" s="150"/>
      <c r="F29" s="150"/>
      <c r="G29" s="150"/>
      <c r="H29" s="150"/>
      <c r="I29" s="150"/>
      <c r="J29" s="150"/>
      <c r="K29" s="150"/>
      <c r="L29" s="150"/>
      <c r="M29" s="150"/>
      <c r="N29" s="150"/>
    </row>
    <row r="30" spans="1:14" ht="12.75" x14ac:dyDescent="0.2">
      <c r="B30" s="151" t="s">
        <v>73</v>
      </c>
    </row>
    <row r="31" spans="1:14" ht="12.75" x14ac:dyDescent="0.2">
      <c r="B31" s="150"/>
    </row>
    <row r="32" spans="1:14" ht="12.75" x14ac:dyDescent="0.2">
      <c r="B32" s="150"/>
    </row>
    <row r="33" spans="2:2" ht="12.75" x14ac:dyDescent="0.2">
      <c r="B33" s="150"/>
    </row>
    <row r="34" spans="2:2" ht="12.75" x14ac:dyDescent="0.2">
      <c r="B34" s="150"/>
    </row>
    <row r="35" spans="2:2" ht="12.75" x14ac:dyDescent="0.2">
      <c r="B35" s="150"/>
    </row>
    <row r="36" spans="2:2" ht="12.75" x14ac:dyDescent="0.2">
      <c r="B36" s="150"/>
    </row>
    <row r="37" spans="2:2" ht="12.75" x14ac:dyDescent="0.2">
      <c r="B37" s="150"/>
    </row>
    <row r="38" spans="2:2" ht="12.75" x14ac:dyDescent="0.2">
      <c r="B38" s="150"/>
    </row>
    <row r="39" spans="2:2" ht="12.75" x14ac:dyDescent="0.2">
      <c r="B39" s="150"/>
    </row>
    <row r="40" spans="2:2" ht="12.75" x14ac:dyDescent="0.2">
      <c r="B40" s="150"/>
    </row>
    <row r="41" spans="2:2" ht="12.75" x14ac:dyDescent="0.2">
      <c r="B41" s="150"/>
    </row>
    <row r="42" spans="2:2" ht="12.75" x14ac:dyDescent="0.2">
      <c r="B42" s="150"/>
    </row>
    <row r="43" spans="2:2" ht="12.75" x14ac:dyDescent="0.2">
      <c r="B43" s="150"/>
    </row>
    <row r="44" spans="2:2" ht="12.75" x14ac:dyDescent="0.2">
      <c r="B44" s="150"/>
    </row>
    <row r="45" spans="2:2" ht="12.75" x14ac:dyDescent="0.2">
      <c r="B45" s="150"/>
    </row>
    <row r="46" spans="2:2" ht="12.75" x14ac:dyDescent="0.2">
      <c r="B46" s="150"/>
    </row>
    <row r="47" spans="2:2" ht="12.75" x14ac:dyDescent="0.2">
      <c r="B47" s="150"/>
    </row>
    <row r="48" spans="2:2" ht="12.75" x14ac:dyDescent="0.2">
      <c r="B48" s="150"/>
    </row>
    <row r="49" spans="2:2" ht="12.75" x14ac:dyDescent="0.2">
      <c r="B49" s="150"/>
    </row>
    <row r="50" spans="2:2" ht="12.75" x14ac:dyDescent="0.2">
      <c r="B50" s="150"/>
    </row>
    <row r="51" spans="2:2" ht="12.75" x14ac:dyDescent="0.2">
      <c r="B51" s="150"/>
    </row>
    <row r="52" spans="2:2" ht="12.75" x14ac:dyDescent="0.2">
      <c r="B52" s="150"/>
    </row>
    <row r="53" spans="2:2" ht="12.75" x14ac:dyDescent="0.2">
      <c r="B53" s="150"/>
    </row>
    <row r="54" spans="2:2" ht="12.75" x14ac:dyDescent="0.2">
      <c r="B54" s="150"/>
    </row>
    <row r="55" spans="2:2" ht="12.75" x14ac:dyDescent="0.2">
      <c r="B55" s="150"/>
    </row>
    <row r="56" spans="2:2" ht="12.75" x14ac:dyDescent="0.2">
      <c r="B56" s="150"/>
    </row>
    <row r="57" spans="2:2" ht="12.75" x14ac:dyDescent="0.2">
      <c r="B57" s="150"/>
    </row>
    <row r="58" spans="2:2" ht="12.75" x14ac:dyDescent="0.2">
      <c r="B58" s="150"/>
    </row>
    <row r="59" spans="2:2" ht="12.75" x14ac:dyDescent="0.2">
      <c r="B59" s="150"/>
    </row>
    <row r="60" spans="2:2" ht="12.75" x14ac:dyDescent="0.2">
      <c r="B60" s="150"/>
    </row>
    <row r="61" spans="2:2" ht="12.75" x14ac:dyDescent="0.2">
      <c r="B61" s="150"/>
    </row>
    <row r="62" spans="2:2" ht="12.75" x14ac:dyDescent="0.2">
      <c r="B62" s="150"/>
    </row>
    <row r="63" spans="2:2" ht="12.75" x14ac:dyDescent="0.2">
      <c r="B63" s="150"/>
    </row>
    <row r="64" spans="2:2" ht="12.75" x14ac:dyDescent="0.2">
      <c r="B64" s="150"/>
    </row>
    <row r="65" spans="2:2" ht="12.75" x14ac:dyDescent="0.2">
      <c r="B65" s="150"/>
    </row>
    <row r="66" spans="2:2" ht="12.75" x14ac:dyDescent="0.2">
      <c r="B66" s="150"/>
    </row>
    <row r="67" spans="2:2" ht="12.75" x14ac:dyDescent="0.2">
      <c r="B67" s="150"/>
    </row>
    <row r="68" spans="2:2" ht="12.75" x14ac:dyDescent="0.2">
      <c r="B68" s="150"/>
    </row>
    <row r="69" spans="2:2" ht="12.75" x14ac:dyDescent="0.2">
      <c r="B69" s="150"/>
    </row>
    <row r="70" spans="2:2" ht="12.75" x14ac:dyDescent="0.2">
      <c r="B70" s="150"/>
    </row>
    <row r="71" spans="2:2" ht="12.75" x14ac:dyDescent="0.2">
      <c r="B71" s="150"/>
    </row>
    <row r="72" spans="2:2" ht="12.75" x14ac:dyDescent="0.2">
      <c r="B72" s="150"/>
    </row>
    <row r="73" spans="2:2" ht="12.75" x14ac:dyDescent="0.2">
      <c r="B73" s="150"/>
    </row>
    <row r="74" spans="2:2" ht="12.75" x14ac:dyDescent="0.2">
      <c r="B74" s="150"/>
    </row>
    <row r="75" spans="2:2" ht="12.75" x14ac:dyDescent="0.2">
      <c r="B75" s="150"/>
    </row>
    <row r="76" spans="2:2" ht="12.75" x14ac:dyDescent="0.2">
      <c r="B76" s="150"/>
    </row>
    <row r="77" spans="2:2" ht="12.75" x14ac:dyDescent="0.2">
      <c r="B77" s="150"/>
    </row>
    <row r="78" spans="2:2" ht="12.75" x14ac:dyDescent="0.2">
      <c r="B78" s="150"/>
    </row>
    <row r="79" spans="2:2" ht="12.75" x14ac:dyDescent="0.2">
      <c r="B79" s="150"/>
    </row>
    <row r="80" spans="2:2" ht="12.75" x14ac:dyDescent="0.2">
      <c r="B80" s="150"/>
    </row>
    <row r="81" spans="2:2" ht="12.75" x14ac:dyDescent="0.2">
      <c r="B81" s="150"/>
    </row>
    <row r="82" spans="2:2" ht="12.75" x14ac:dyDescent="0.2">
      <c r="B82" s="150"/>
    </row>
    <row r="83" spans="2:2" ht="12.75" x14ac:dyDescent="0.2">
      <c r="B83" s="150"/>
    </row>
    <row r="84" spans="2:2" ht="12.75" x14ac:dyDescent="0.2">
      <c r="B84" s="150"/>
    </row>
    <row r="85" spans="2:2" ht="12.75" x14ac:dyDescent="0.2">
      <c r="B85" s="150"/>
    </row>
    <row r="86" spans="2:2" ht="12.75" x14ac:dyDescent="0.2">
      <c r="B86" s="150"/>
    </row>
    <row r="87" spans="2:2" ht="12.75" x14ac:dyDescent="0.2">
      <c r="B87" s="150"/>
    </row>
    <row r="88" spans="2:2" ht="12.75" x14ac:dyDescent="0.2">
      <c r="B88" s="150"/>
    </row>
    <row r="89" spans="2:2" ht="12.75" x14ac:dyDescent="0.2">
      <c r="B89" s="150"/>
    </row>
    <row r="90" spans="2:2" ht="12.75" x14ac:dyDescent="0.2">
      <c r="B90" s="150"/>
    </row>
    <row r="91" spans="2:2" ht="12.75" x14ac:dyDescent="0.2">
      <c r="B91" s="150"/>
    </row>
    <row r="92" spans="2:2" ht="12.75" x14ac:dyDescent="0.2">
      <c r="B92" s="150"/>
    </row>
    <row r="93" spans="2:2" ht="12.75" x14ac:dyDescent="0.2">
      <c r="B93" s="150"/>
    </row>
    <row r="94" spans="2:2" ht="12.75" x14ac:dyDescent="0.2">
      <c r="B94" s="150"/>
    </row>
    <row r="95" spans="2:2" ht="12.75" x14ac:dyDescent="0.2">
      <c r="B95" s="150"/>
    </row>
    <row r="96" spans="2:2" ht="12.75" x14ac:dyDescent="0.2">
      <c r="B96" s="150"/>
    </row>
    <row r="97" spans="2:2" ht="12.75" x14ac:dyDescent="0.2">
      <c r="B97" s="150"/>
    </row>
    <row r="98" spans="2:2" ht="12.75" x14ac:dyDescent="0.2">
      <c r="B98" s="150"/>
    </row>
    <row r="99" spans="2:2" ht="12.75" x14ac:dyDescent="0.2">
      <c r="B99" s="150"/>
    </row>
    <row r="100" spans="2:2" ht="12.75" x14ac:dyDescent="0.2">
      <c r="B100" s="150"/>
    </row>
    <row r="101" spans="2:2" ht="12.75" x14ac:dyDescent="0.2">
      <c r="B101" s="150"/>
    </row>
    <row r="102" spans="2:2" ht="12.75" x14ac:dyDescent="0.2">
      <c r="B102" s="150"/>
    </row>
    <row r="103" spans="2:2" ht="12.75" x14ac:dyDescent="0.2">
      <c r="B103" s="150"/>
    </row>
    <row r="104" spans="2:2" ht="12.75" x14ac:dyDescent="0.2">
      <c r="B104" s="150"/>
    </row>
    <row r="105" spans="2:2" ht="12.75" x14ac:dyDescent="0.2">
      <c r="B105" s="150"/>
    </row>
    <row r="106" spans="2:2" ht="12.75" x14ac:dyDescent="0.2">
      <c r="B106" s="150"/>
    </row>
    <row r="107" spans="2:2" ht="12.75" x14ac:dyDescent="0.2">
      <c r="B107" s="150"/>
    </row>
    <row r="108" spans="2:2" ht="12.75" x14ac:dyDescent="0.2">
      <c r="B108" s="150"/>
    </row>
    <row r="109" spans="2:2" ht="12.75" x14ac:dyDescent="0.2">
      <c r="B109" s="150"/>
    </row>
    <row r="110" spans="2:2" ht="12.75" x14ac:dyDescent="0.2">
      <c r="B110" s="150"/>
    </row>
    <row r="111" spans="2:2" ht="12.75" x14ac:dyDescent="0.2">
      <c r="B111" s="150"/>
    </row>
    <row r="112" spans="2:2" ht="12.75" x14ac:dyDescent="0.2">
      <c r="B112" s="150"/>
    </row>
    <row r="113" spans="2:2" ht="12.75" x14ac:dyDescent="0.2">
      <c r="B113" s="150"/>
    </row>
    <row r="114" spans="2:2" ht="12.75" x14ac:dyDescent="0.2">
      <c r="B114" s="150"/>
    </row>
    <row r="115" spans="2:2" ht="12.75" x14ac:dyDescent="0.2">
      <c r="B115" s="150"/>
    </row>
    <row r="116" spans="2:2" ht="12.75" x14ac:dyDescent="0.2">
      <c r="B116" s="150"/>
    </row>
    <row r="117" spans="2:2" ht="12.75" x14ac:dyDescent="0.2">
      <c r="B117" s="150"/>
    </row>
    <row r="118" spans="2:2" ht="12.75" x14ac:dyDescent="0.2">
      <c r="B118" s="150"/>
    </row>
    <row r="119" spans="2:2" ht="12.75" x14ac:dyDescent="0.2">
      <c r="B119" s="150"/>
    </row>
    <row r="120" spans="2:2" ht="12.75" x14ac:dyDescent="0.2">
      <c r="B120" s="150"/>
    </row>
    <row r="121" spans="2:2" ht="12.75" x14ac:dyDescent="0.2">
      <c r="B121" s="150"/>
    </row>
    <row r="122" spans="2:2" ht="12.75" x14ac:dyDescent="0.2">
      <c r="B122" s="150"/>
    </row>
    <row r="123" spans="2:2" ht="12.75" x14ac:dyDescent="0.2">
      <c r="B123" s="150"/>
    </row>
    <row r="124" spans="2:2" ht="12.75" x14ac:dyDescent="0.2">
      <c r="B124" s="150"/>
    </row>
    <row r="125" spans="2:2" ht="12.75" x14ac:dyDescent="0.2">
      <c r="B125" s="150"/>
    </row>
    <row r="126" spans="2:2" ht="12.75" x14ac:dyDescent="0.2">
      <c r="B126" s="150"/>
    </row>
    <row r="127" spans="2:2" ht="12.75" x14ac:dyDescent="0.2">
      <c r="B127" s="150"/>
    </row>
    <row r="128" spans="2:2" ht="12.75" x14ac:dyDescent="0.2">
      <c r="B128" s="150"/>
    </row>
    <row r="129" spans="2:2" ht="12.75" x14ac:dyDescent="0.2">
      <c r="B129" s="150"/>
    </row>
    <row r="130" spans="2:2" ht="12.75" x14ac:dyDescent="0.2">
      <c r="B130" s="150"/>
    </row>
    <row r="131" spans="2:2" ht="12.75" x14ac:dyDescent="0.2">
      <c r="B131" s="150"/>
    </row>
    <row r="132" spans="2:2" ht="12.75" x14ac:dyDescent="0.2">
      <c r="B132" s="150"/>
    </row>
    <row r="133" spans="2:2" ht="12.75" x14ac:dyDescent="0.2">
      <c r="B133" s="150"/>
    </row>
    <row r="134" spans="2:2" ht="12.75" x14ac:dyDescent="0.2">
      <c r="B134" s="150"/>
    </row>
    <row r="135" spans="2:2" ht="12.75" x14ac:dyDescent="0.2">
      <c r="B135" s="150"/>
    </row>
    <row r="136" spans="2:2" ht="12.75" x14ac:dyDescent="0.2">
      <c r="B136" s="150"/>
    </row>
    <row r="137" spans="2:2" ht="12.75" x14ac:dyDescent="0.2">
      <c r="B137" s="150"/>
    </row>
    <row r="138" spans="2:2" ht="12.75" x14ac:dyDescent="0.2">
      <c r="B138" s="150"/>
    </row>
    <row r="139" spans="2:2" ht="12.75" x14ac:dyDescent="0.2">
      <c r="B139" s="150"/>
    </row>
    <row r="140" spans="2:2" ht="12.75" x14ac:dyDescent="0.2">
      <c r="B140" s="150"/>
    </row>
    <row r="141" spans="2:2" ht="12.75" x14ac:dyDescent="0.2">
      <c r="B141" s="150"/>
    </row>
    <row r="142" spans="2:2" ht="12.75" x14ac:dyDescent="0.2">
      <c r="B142" s="150"/>
    </row>
    <row r="143" spans="2:2" ht="12.75" x14ac:dyDescent="0.2">
      <c r="B143" s="150"/>
    </row>
    <row r="144" spans="2:2" ht="12.75" x14ac:dyDescent="0.2">
      <c r="B144" s="150"/>
    </row>
    <row r="145" spans="2:2" ht="12.75" x14ac:dyDescent="0.2">
      <c r="B145" s="150"/>
    </row>
    <row r="146" spans="2:2" ht="12.75" x14ac:dyDescent="0.2">
      <c r="B146" s="150"/>
    </row>
    <row r="147" spans="2:2" ht="12.75" x14ac:dyDescent="0.2">
      <c r="B147" s="150"/>
    </row>
    <row r="148" spans="2:2" ht="12.75" x14ac:dyDescent="0.2">
      <c r="B148" s="150"/>
    </row>
    <row r="149" spans="2:2" ht="12.75" x14ac:dyDescent="0.2">
      <c r="B149" s="150"/>
    </row>
    <row r="150" spans="2:2" ht="12.75" x14ac:dyDescent="0.2">
      <c r="B150" s="150"/>
    </row>
    <row r="151" spans="2:2" ht="12.75" x14ac:dyDescent="0.2">
      <c r="B151" s="150"/>
    </row>
    <row r="152" spans="2:2" ht="12.75" x14ac:dyDescent="0.2">
      <c r="B152" s="150"/>
    </row>
    <row r="153" spans="2:2" ht="12.75" x14ac:dyDescent="0.2">
      <c r="B153" s="150"/>
    </row>
    <row r="154" spans="2:2" ht="12.75" x14ac:dyDescent="0.2">
      <c r="B154" s="150"/>
    </row>
    <row r="155" spans="2:2" ht="12.75" x14ac:dyDescent="0.2">
      <c r="B155" s="150"/>
    </row>
    <row r="156" spans="2:2" ht="12.75" x14ac:dyDescent="0.2">
      <c r="B156" s="150"/>
    </row>
    <row r="157" spans="2:2" ht="12.75" x14ac:dyDescent="0.2">
      <c r="B157" s="150"/>
    </row>
    <row r="158" spans="2:2" ht="12.75" x14ac:dyDescent="0.2">
      <c r="B158" s="150"/>
    </row>
    <row r="159" spans="2:2" ht="12.75" x14ac:dyDescent="0.2">
      <c r="B159" s="150"/>
    </row>
    <row r="160" spans="2:2" ht="12.75" x14ac:dyDescent="0.2">
      <c r="B160" s="150"/>
    </row>
    <row r="161" spans="2:2" ht="12.75" x14ac:dyDescent="0.2">
      <c r="B161" s="150"/>
    </row>
    <row r="162" spans="2:2" ht="12.75" x14ac:dyDescent="0.2">
      <c r="B162" s="150"/>
    </row>
    <row r="163" spans="2:2" ht="12.75" x14ac:dyDescent="0.2">
      <c r="B163" s="150"/>
    </row>
    <row r="164" spans="2:2" ht="12.75" x14ac:dyDescent="0.2">
      <c r="B164" s="150"/>
    </row>
    <row r="165" spans="2:2" ht="12.75" x14ac:dyDescent="0.2">
      <c r="B165" s="150"/>
    </row>
    <row r="166" spans="2:2" ht="12.75" x14ac:dyDescent="0.2">
      <c r="B166" s="150"/>
    </row>
    <row r="167" spans="2:2" ht="12.75" x14ac:dyDescent="0.2">
      <c r="B167" s="150"/>
    </row>
    <row r="168" spans="2:2" ht="12.75" x14ac:dyDescent="0.2">
      <c r="B168" s="150"/>
    </row>
    <row r="169" spans="2:2" ht="12.75" x14ac:dyDescent="0.2">
      <c r="B169" s="150"/>
    </row>
    <row r="170" spans="2:2" ht="12.75" x14ac:dyDescent="0.2">
      <c r="B170" s="150"/>
    </row>
    <row r="171" spans="2:2" ht="12.75" x14ac:dyDescent="0.2">
      <c r="B171" s="150"/>
    </row>
    <row r="172" spans="2:2" ht="12.75" x14ac:dyDescent="0.2">
      <c r="B172" s="150"/>
    </row>
    <row r="173" spans="2:2" ht="12.75" x14ac:dyDescent="0.2">
      <c r="B173" s="150"/>
    </row>
    <row r="174" spans="2:2" ht="12.75" x14ac:dyDescent="0.2">
      <c r="B174" s="150"/>
    </row>
    <row r="175" spans="2:2" ht="12.75" x14ac:dyDescent="0.2">
      <c r="B175" s="150"/>
    </row>
    <row r="176" spans="2:2" ht="12.75" x14ac:dyDescent="0.2">
      <c r="B176" s="150"/>
    </row>
    <row r="177" spans="2:2" ht="12.75" x14ac:dyDescent="0.2">
      <c r="B177" s="150"/>
    </row>
    <row r="178" spans="2:2" ht="12.75" x14ac:dyDescent="0.2">
      <c r="B178" s="150"/>
    </row>
    <row r="179" spans="2:2" ht="12.75" x14ac:dyDescent="0.2">
      <c r="B179" s="150"/>
    </row>
    <row r="180" spans="2:2" ht="12.75" x14ac:dyDescent="0.2">
      <c r="B180" s="150"/>
    </row>
    <row r="181" spans="2:2" ht="12.75" x14ac:dyDescent="0.2">
      <c r="B181" s="150"/>
    </row>
    <row r="182" spans="2:2" ht="12.75" x14ac:dyDescent="0.2">
      <c r="B182" s="150"/>
    </row>
    <row r="183" spans="2:2" ht="12.75" x14ac:dyDescent="0.2">
      <c r="B183" s="150"/>
    </row>
    <row r="184" spans="2:2" ht="12.75" x14ac:dyDescent="0.2">
      <c r="B184" s="150"/>
    </row>
    <row r="185" spans="2:2" ht="12.75" x14ac:dyDescent="0.2">
      <c r="B185" s="150"/>
    </row>
    <row r="186" spans="2:2" ht="12.75" x14ac:dyDescent="0.2">
      <c r="B186" s="150"/>
    </row>
    <row r="187" spans="2:2" ht="12.75" x14ac:dyDescent="0.2">
      <c r="B187" s="150"/>
    </row>
    <row r="188" spans="2:2" ht="12.75" x14ac:dyDescent="0.2">
      <c r="B188" s="150"/>
    </row>
    <row r="189" spans="2:2" ht="12.75" x14ac:dyDescent="0.2">
      <c r="B189" s="150"/>
    </row>
    <row r="190" spans="2:2" ht="12.75" x14ac:dyDescent="0.2">
      <c r="B190" s="150"/>
    </row>
    <row r="191" spans="2:2" ht="12.75" x14ac:dyDescent="0.2">
      <c r="B191" s="150"/>
    </row>
    <row r="192" spans="2:2" ht="12.75" x14ac:dyDescent="0.2">
      <c r="B192" s="150"/>
    </row>
    <row r="193" spans="2:2" ht="12.75" x14ac:dyDescent="0.2">
      <c r="B193" s="150"/>
    </row>
    <row r="194" spans="2:2" ht="12.75" x14ac:dyDescent="0.2">
      <c r="B194" s="150"/>
    </row>
    <row r="195" spans="2:2" ht="12.75" x14ac:dyDescent="0.2">
      <c r="B195" s="150"/>
    </row>
    <row r="196" spans="2:2" ht="12.75" x14ac:dyDescent="0.2">
      <c r="B196" s="150"/>
    </row>
    <row r="197" spans="2:2" ht="12.75" x14ac:dyDescent="0.2">
      <c r="B197" s="150"/>
    </row>
    <row r="198" spans="2:2" ht="12.75" x14ac:dyDescent="0.2">
      <c r="B198" s="150"/>
    </row>
    <row r="199" spans="2:2" ht="12.75" x14ac:dyDescent="0.2">
      <c r="B199" s="150"/>
    </row>
    <row r="200" spans="2:2" ht="12.75" x14ac:dyDescent="0.2">
      <c r="B200" s="150"/>
    </row>
    <row r="201" spans="2:2" ht="12.75" x14ac:dyDescent="0.2">
      <c r="B201" s="150"/>
    </row>
    <row r="202" spans="2:2" ht="12.75" x14ac:dyDescent="0.2">
      <c r="B202" s="150"/>
    </row>
    <row r="203" spans="2:2" ht="12.75" x14ac:dyDescent="0.2">
      <c r="B203" s="150"/>
    </row>
    <row r="204" spans="2:2" ht="12.75" x14ac:dyDescent="0.2">
      <c r="B204" s="150"/>
    </row>
    <row r="205" spans="2:2" ht="12.75" x14ac:dyDescent="0.2">
      <c r="B205" s="150"/>
    </row>
    <row r="206" spans="2:2" ht="12.75" x14ac:dyDescent="0.2">
      <c r="B206" s="150"/>
    </row>
    <row r="207" spans="2:2" ht="12.75" x14ac:dyDescent="0.2">
      <c r="B207" s="150"/>
    </row>
    <row r="208" spans="2:2" ht="12.75" x14ac:dyDescent="0.2">
      <c r="B208" s="150"/>
    </row>
    <row r="209" spans="2:2" ht="12.75" x14ac:dyDescent="0.2">
      <c r="B209" s="150"/>
    </row>
    <row r="210" spans="2:2" ht="12.75" x14ac:dyDescent="0.2">
      <c r="B210" s="150"/>
    </row>
    <row r="211" spans="2:2" ht="12.75" x14ac:dyDescent="0.2">
      <c r="B211" s="150"/>
    </row>
    <row r="212" spans="2:2" ht="12.75" x14ac:dyDescent="0.2">
      <c r="B212" s="150"/>
    </row>
    <row r="213" spans="2:2" ht="12.75" x14ac:dyDescent="0.2">
      <c r="B213" s="150"/>
    </row>
    <row r="214" spans="2:2" ht="12.75" x14ac:dyDescent="0.2">
      <c r="B214" s="150"/>
    </row>
    <row r="215" spans="2:2" ht="12.75" x14ac:dyDescent="0.2">
      <c r="B215" s="150"/>
    </row>
    <row r="216" spans="2:2" ht="12.75" x14ac:dyDescent="0.2">
      <c r="B216" s="150"/>
    </row>
    <row r="217" spans="2:2" ht="12.75" x14ac:dyDescent="0.2">
      <c r="B217" s="150"/>
    </row>
    <row r="218" spans="2:2" ht="12.75" x14ac:dyDescent="0.2">
      <c r="B218" s="150"/>
    </row>
    <row r="219" spans="2:2" ht="12.75" x14ac:dyDescent="0.2">
      <c r="B219" s="150"/>
    </row>
    <row r="220" spans="2:2" ht="12.75" x14ac:dyDescent="0.2">
      <c r="B220" s="150"/>
    </row>
    <row r="221" spans="2:2" ht="12.75" x14ac:dyDescent="0.2">
      <c r="B221" s="150"/>
    </row>
    <row r="222" spans="2:2" ht="12.75" x14ac:dyDescent="0.2">
      <c r="B222" s="150"/>
    </row>
    <row r="223" spans="2:2" ht="12.75" x14ac:dyDescent="0.2">
      <c r="B223" s="150"/>
    </row>
    <row r="224" spans="2:2" ht="12.75" x14ac:dyDescent="0.2">
      <c r="B224" s="150"/>
    </row>
    <row r="225" spans="2:2" ht="12.75" x14ac:dyDescent="0.2">
      <c r="B225" s="150"/>
    </row>
    <row r="226" spans="2:2" ht="12.75" x14ac:dyDescent="0.2">
      <c r="B226" s="150"/>
    </row>
    <row r="227" spans="2:2" ht="12.75" x14ac:dyDescent="0.2">
      <c r="B227" s="150"/>
    </row>
    <row r="228" spans="2:2" ht="12.75" x14ac:dyDescent="0.2">
      <c r="B228" s="150"/>
    </row>
    <row r="229" spans="2:2" ht="12.75" x14ac:dyDescent="0.2">
      <c r="B229" s="150"/>
    </row>
    <row r="230" spans="2:2" ht="12.75" x14ac:dyDescent="0.2">
      <c r="B230" s="150"/>
    </row>
    <row r="231" spans="2:2" ht="12.75" x14ac:dyDescent="0.2">
      <c r="B231" s="150"/>
    </row>
    <row r="232" spans="2:2" ht="12.75" x14ac:dyDescent="0.2">
      <c r="B232" s="150"/>
    </row>
    <row r="233" spans="2:2" ht="12.75" x14ac:dyDescent="0.2">
      <c r="B233" s="150"/>
    </row>
    <row r="234" spans="2:2" ht="12.75" x14ac:dyDescent="0.2">
      <c r="B234" s="150"/>
    </row>
    <row r="235" spans="2:2" ht="12.75" x14ac:dyDescent="0.2">
      <c r="B235" s="150"/>
    </row>
    <row r="236" spans="2:2" ht="12.75" x14ac:dyDescent="0.2">
      <c r="B236" s="150"/>
    </row>
    <row r="237" spans="2:2" ht="12.75" x14ac:dyDescent="0.2">
      <c r="B237" s="150"/>
    </row>
    <row r="238" spans="2:2" ht="12.75" x14ac:dyDescent="0.2">
      <c r="B238" s="150"/>
    </row>
    <row r="239" spans="2:2" ht="12.75" x14ac:dyDescent="0.2">
      <c r="B239" s="150"/>
    </row>
    <row r="240" spans="2:2" ht="12.75" x14ac:dyDescent="0.2">
      <c r="B240" s="150"/>
    </row>
    <row r="241" spans="2:2" ht="12.75" x14ac:dyDescent="0.2">
      <c r="B241" s="150"/>
    </row>
    <row r="242" spans="2:2" ht="12.75" x14ac:dyDescent="0.2">
      <c r="B242" s="150"/>
    </row>
    <row r="243" spans="2:2" ht="12.75" x14ac:dyDescent="0.2">
      <c r="B243" s="150"/>
    </row>
    <row r="244" spans="2:2" ht="12.75" x14ac:dyDescent="0.2">
      <c r="B244" s="150"/>
    </row>
    <row r="245" spans="2:2" ht="12.75" x14ac:dyDescent="0.2">
      <c r="B245" s="150"/>
    </row>
    <row r="246" spans="2:2" ht="12.75" x14ac:dyDescent="0.2">
      <c r="B246" s="150"/>
    </row>
    <row r="247" spans="2:2" ht="12.75" x14ac:dyDescent="0.2">
      <c r="B247" s="150"/>
    </row>
    <row r="248" spans="2:2" ht="12.75" x14ac:dyDescent="0.2">
      <c r="B248" s="150"/>
    </row>
    <row r="249" spans="2:2" ht="12.75" x14ac:dyDescent="0.2">
      <c r="B249" s="150"/>
    </row>
    <row r="250" spans="2:2" ht="12.75" x14ac:dyDescent="0.2">
      <c r="B250" s="150"/>
    </row>
    <row r="251" spans="2:2" ht="12.75" x14ac:dyDescent="0.2">
      <c r="B251" s="150"/>
    </row>
    <row r="252" spans="2:2" ht="12.75" x14ac:dyDescent="0.2">
      <c r="B252" s="150"/>
    </row>
    <row r="253" spans="2:2" ht="12.75" x14ac:dyDescent="0.2">
      <c r="B253" s="150"/>
    </row>
    <row r="254" spans="2:2" ht="12.75" x14ac:dyDescent="0.2">
      <c r="B254" s="150"/>
    </row>
    <row r="255" spans="2:2" ht="12.75" x14ac:dyDescent="0.2">
      <c r="B255" s="150"/>
    </row>
    <row r="256" spans="2:2" ht="12.75" x14ac:dyDescent="0.2">
      <c r="B256" s="150"/>
    </row>
    <row r="257" spans="2:2" ht="12.75" x14ac:dyDescent="0.2">
      <c r="B257" s="150"/>
    </row>
    <row r="258" spans="2:2" ht="12.75" x14ac:dyDescent="0.2">
      <c r="B258" s="150"/>
    </row>
    <row r="259" spans="2:2" ht="12.75" x14ac:dyDescent="0.2">
      <c r="B259" s="150"/>
    </row>
    <row r="260" spans="2:2" ht="12.75" x14ac:dyDescent="0.2">
      <c r="B260" s="150"/>
    </row>
    <row r="261" spans="2:2" ht="12.75" x14ac:dyDescent="0.2">
      <c r="B261" s="150"/>
    </row>
    <row r="262" spans="2:2" ht="12.75" x14ac:dyDescent="0.2">
      <c r="B262" s="150"/>
    </row>
    <row r="263" spans="2:2" ht="12.75" x14ac:dyDescent="0.2">
      <c r="B263" s="150"/>
    </row>
    <row r="264" spans="2:2" ht="12.75" x14ac:dyDescent="0.2">
      <c r="B264" s="150"/>
    </row>
    <row r="265" spans="2:2" ht="12.75" x14ac:dyDescent="0.2">
      <c r="B265" s="150"/>
    </row>
    <row r="266" spans="2:2" ht="12.75" x14ac:dyDescent="0.2">
      <c r="B266" s="150"/>
    </row>
    <row r="267" spans="2:2" ht="12.75" x14ac:dyDescent="0.2">
      <c r="B267" s="150"/>
    </row>
    <row r="268" spans="2:2" ht="12.75" x14ac:dyDescent="0.2">
      <c r="B268" s="150"/>
    </row>
    <row r="269" spans="2:2" ht="12.75" x14ac:dyDescent="0.2">
      <c r="B269" s="150"/>
    </row>
    <row r="270" spans="2:2" ht="12.75" x14ac:dyDescent="0.2">
      <c r="B270" s="150"/>
    </row>
    <row r="271" spans="2:2" ht="12.75" x14ac:dyDescent="0.2">
      <c r="B271" s="150"/>
    </row>
    <row r="272" spans="2:2" ht="12.75" x14ac:dyDescent="0.2">
      <c r="B272" s="150"/>
    </row>
    <row r="273" spans="2:2" ht="12.75" x14ac:dyDescent="0.2">
      <c r="B273" s="150"/>
    </row>
    <row r="274" spans="2:2" ht="12.75" x14ac:dyDescent="0.2">
      <c r="B274" s="150"/>
    </row>
    <row r="275" spans="2:2" ht="12.75" x14ac:dyDescent="0.2">
      <c r="B275" s="150"/>
    </row>
    <row r="276" spans="2:2" ht="12.75" x14ac:dyDescent="0.2">
      <c r="B276" s="150"/>
    </row>
    <row r="277" spans="2:2" ht="12.75" x14ac:dyDescent="0.2">
      <c r="B277" s="150"/>
    </row>
    <row r="278" spans="2:2" ht="12.75" x14ac:dyDescent="0.2">
      <c r="B278" s="150"/>
    </row>
    <row r="279" spans="2:2" ht="12.75" x14ac:dyDescent="0.2">
      <c r="B279" s="150"/>
    </row>
    <row r="280" spans="2:2" ht="12.75" x14ac:dyDescent="0.2">
      <c r="B280" s="150"/>
    </row>
    <row r="281" spans="2:2" ht="12.75" x14ac:dyDescent="0.2">
      <c r="B281" s="150"/>
    </row>
    <row r="282" spans="2:2" ht="12.75" x14ac:dyDescent="0.2">
      <c r="B282" s="150"/>
    </row>
    <row r="283" spans="2:2" ht="12.75" x14ac:dyDescent="0.2">
      <c r="B283" s="150"/>
    </row>
    <row r="284" spans="2:2" ht="12.75" x14ac:dyDescent="0.2">
      <c r="B284" s="150"/>
    </row>
    <row r="285" spans="2:2" ht="12.75" x14ac:dyDescent="0.2">
      <c r="B285" s="150"/>
    </row>
    <row r="286" spans="2:2" ht="12.75" x14ac:dyDescent="0.2">
      <c r="B286" s="150"/>
    </row>
    <row r="287" spans="2:2" ht="12.75" x14ac:dyDescent="0.2">
      <c r="B287" s="150"/>
    </row>
    <row r="288" spans="2:2" ht="12.75" x14ac:dyDescent="0.2">
      <c r="B288" s="150"/>
    </row>
    <row r="289" spans="2:2" ht="12.75" x14ac:dyDescent="0.2">
      <c r="B289" s="150"/>
    </row>
    <row r="290" spans="2:2" ht="12.75" x14ac:dyDescent="0.2">
      <c r="B290" s="150"/>
    </row>
    <row r="291" spans="2:2" ht="12.75" x14ac:dyDescent="0.2">
      <c r="B291" s="150"/>
    </row>
    <row r="292" spans="2:2" ht="12.75" x14ac:dyDescent="0.2">
      <c r="B292" s="150"/>
    </row>
    <row r="293" spans="2:2" ht="12.75" x14ac:dyDescent="0.2">
      <c r="B293" s="150"/>
    </row>
    <row r="294" spans="2:2" ht="12.75" x14ac:dyDescent="0.2">
      <c r="B294" s="150"/>
    </row>
    <row r="295" spans="2:2" ht="12.75" x14ac:dyDescent="0.2">
      <c r="B295" s="150"/>
    </row>
    <row r="296" spans="2:2" ht="12.75" x14ac:dyDescent="0.2">
      <c r="B296" s="150"/>
    </row>
    <row r="297" spans="2:2" ht="12.75" x14ac:dyDescent="0.2">
      <c r="B297" s="150"/>
    </row>
    <row r="298" spans="2:2" ht="12.75" x14ac:dyDescent="0.2">
      <c r="B298" s="150"/>
    </row>
    <row r="299" spans="2:2" ht="12.75" x14ac:dyDescent="0.2">
      <c r="B299" s="150"/>
    </row>
    <row r="300" spans="2:2" ht="12.75" x14ac:dyDescent="0.2">
      <c r="B300" s="150"/>
    </row>
    <row r="301" spans="2:2" ht="12.75" x14ac:dyDescent="0.2">
      <c r="B301" s="150"/>
    </row>
    <row r="302" spans="2:2" ht="12.75" x14ac:dyDescent="0.2">
      <c r="B302" s="150"/>
    </row>
    <row r="303" spans="2:2" ht="12.75" x14ac:dyDescent="0.2">
      <c r="B303" s="150"/>
    </row>
    <row r="304" spans="2:2" ht="12.75" x14ac:dyDescent="0.2">
      <c r="B304" s="150"/>
    </row>
    <row r="305" spans="2:2" ht="12.75" x14ac:dyDescent="0.2">
      <c r="B305" s="150"/>
    </row>
    <row r="306" spans="2:2" ht="12.75" x14ac:dyDescent="0.2">
      <c r="B306" s="150"/>
    </row>
    <row r="307" spans="2:2" ht="12.75" x14ac:dyDescent="0.2">
      <c r="B307" s="150"/>
    </row>
    <row r="308" spans="2:2" ht="12.75" x14ac:dyDescent="0.2">
      <c r="B308" s="150"/>
    </row>
    <row r="309" spans="2:2" ht="12.75" x14ac:dyDescent="0.2">
      <c r="B309" s="150"/>
    </row>
    <row r="310" spans="2:2" ht="12.75" x14ac:dyDescent="0.2">
      <c r="B310" s="150"/>
    </row>
    <row r="311" spans="2:2" ht="12.75" x14ac:dyDescent="0.2">
      <c r="B311" s="150"/>
    </row>
    <row r="312" spans="2:2" ht="12.75" x14ac:dyDescent="0.2">
      <c r="B312" s="150"/>
    </row>
    <row r="313" spans="2:2" ht="12.75" x14ac:dyDescent="0.2">
      <c r="B313" s="150"/>
    </row>
    <row r="314" spans="2:2" ht="12.75" x14ac:dyDescent="0.2">
      <c r="B314" s="150"/>
    </row>
    <row r="315" spans="2:2" ht="12.75" x14ac:dyDescent="0.2">
      <c r="B315" s="150"/>
    </row>
    <row r="316" spans="2:2" ht="12.75" x14ac:dyDescent="0.2">
      <c r="B316" s="150"/>
    </row>
    <row r="317" spans="2:2" ht="12.75" x14ac:dyDescent="0.2">
      <c r="B317" s="150"/>
    </row>
    <row r="318" spans="2:2" ht="12.75" x14ac:dyDescent="0.2">
      <c r="B318" s="150"/>
    </row>
    <row r="319" spans="2:2" ht="12.75" x14ac:dyDescent="0.2">
      <c r="B319" s="150"/>
    </row>
    <row r="320" spans="2:2" ht="12.75" x14ac:dyDescent="0.2">
      <c r="B320" s="150"/>
    </row>
    <row r="321" spans="2:2" ht="12.75" x14ac:dyDescent="0.2">
      <c r="B321" s="150"/>
    </row>
    <row r="322" spans="2:2" ht="12.75" x14ac:dyDescent="0.2">
      <c r="B322" s="150"/>
    </row>
    <row r="323" spans="2:2" ht="12.75" x14ac:dyDescent="0.2">
      <c r="B323" s="150"/>
    </row>
    <row r="324" spans="2:2" ht="12.75" x14ac:dyDescent="0.2">
      <c r="B324" s="150"/>
    </row>
    <row r="325" spans="2:2" ht="12.75" x14ac:dyDescent="0.2">
      <c r="B325" s="150"/>
    </row>
    <row r="326" spans="2:2" ht="12.75" x14ac:dyDescent="0.2">
      <c r="B326" s="150"/>
    </row>
    <row r="327" spans="2:2" ht="12.75" x14ac:dyDescent="0.2">
      <c r="B327" s="150"/>
    </row>
    <row r="328" spans="2:2" ht="12.75" x14ac:dyDescent="0.2">
      <c r="B328" s="150"/>
    </row>
    <row r="329" spans="2:2" ht="12.75" x14ac:dyDescent="0.2">
      <c r="B329" s="150"/>
    </row>
    <row r="330" spans="2:2" ht="12.75" x14ac:dyDescent="0.2">
      <c r="B330" s="150"/>
    </row>
    <row r="331" spans="2:2" ht="12.75" x14ac:dyDescent="0.2">
      <c r="B331" s="150"/>
    </row>
    <row r="332" spans="2:2" ht="12.75" x14ac:dyDescent="0.2">
      <c r="B332" s="150"/>
    </row>
    <row r="333" spans="2:2" ht="12.75" x14ac:dyDescent="0.2">
      <c r="B333" s="150"/>
    </row>
    <row r="334" spans="2:2" ht="12.75" x14ac:dyDescent="0.2">
      <c r="B334" s="150"/>
    </row>
    <row r="335" spans="2:2" ht="12.75" x14ac:dyDescent="0.2">
      <c r="B335" s="150"/>
    </row>
    <row r="336" spans="2:2" ht="12.75" x14ac:dyDescent="0.2">
      <c r="B336" s="150"/>
    </row>
    <row r="337" spans="2:2" ht="12.75" x14ac:dyDescent="0.2">
      <c r="B337" s="150"/>
    </row>
    <row r="338" spans="2:2" ht="12.75" x14ac:dyDescent="0.2">
      <c r="B338" s="150"/>
    </row>
    <row r="339" spans="2:2" ht="12.75" x14ac:dyDescent="0.2">
      <c r="B339" s="150"/>
    </row>
    <row r="340" spans="2:2" ht="12.75" x14ac:dyDescent="0.2">
      <c r="B340" s="150"/>
    </row>
    <row r="341" spans="2:2" ht="12.75" x14ac:dyDescent="0.2">
      <c r="B341" s="150"/>
    </row>
    <row r="342" spans="2:2" ht="12.75" x14ac:dyDescent="0.2">
      <c r="B342" s="150"/>
    </row>
    <row r="343" spans="2:2" ht="12.75" x14ac:dyDescent="0.2">
      <c r="B343" s="150"/>
    </row>
    <row r="344" spans="2:2" ht="12.75" x14ac:dyDescent="0.2">
      <c r="B344" s="150"/>
    </row>
    <row r="345" spans="2:2" ht="12.75" x14ac:dyDescent="0.2">
      <c r="B345" s="150"/>
    </row>
    <row r="346" spans="2:2" ht="12.75" x14ac:dyDescent="0.2">
      <c r="B346" s="150"/>
    </row>
    <row r="347" spans="2:2" ht="12.75" x14ac:dyDescent="0.2">
      <c r="B347" s="150"/>
    </row>
    <row r="348" spans="2:2" ht="12.75" x14ac:dyDescent="0.2">
      <c r="B348" s="150"/>
    </row>
    <row r="349" spans="2:2" ht="12.75" x14ac:dyDescent="0.2">
      <c r="B349" s="150"/>
    </row>
    <row r="350" spans="2:2" ht="12.75" x14ac:dyDescent="0.2">
      <c r="B350" s="150"/>
    </row>
    <row r="351" spans="2:2" ht="12.75" x14ac:dyDescent="0.2">
      <c r="B351" s="150"/>
    </row>
    <row r="352" spans="2:2" ht="12.75" x14ac:dyDescent="0.2">
      <c r="B352" s="150"/>
    </row>
    <row r="353" spans="2:2" ht="12.75" x14ac:dyDescent="0.2">
      <c r="B353" s="150"/>
    </row>
    <row r="354" spans="2:2" ht="12.75" x14ac:dyDescent="0.2">
      <c r="B354" s="150"/>
    </row>
    <row r="355" spans="2:2" ht="12.75" x14ac:dyDescent="0.2">
      <c r="B355" s="150"/>
    </row>
    <row r="356" spans="2:2" ht="12.75" x14ac:dyDescent="0.2">
      <c r="B356" s="150"/>
    </row>
    <row r="357" spans="2:2" ht="12.75" x14ac:dyDescent="0.2">
      <c r="B357" s="150"/>
    </row>
    <row r="358" spans="2:2" ht="12.75" x14ac:dyDescent="0.2">
      <c r="B358" s="150"/>
    </row>
    <row r="359" spans="2:2" ht="12.75" x14ac:dyDescent="0.2">
      <c r="B359" s="150"/>
    </row>
    <row r="360" spans="2:2" ht="12.75" x14ac:dyDescent="0.2">
      <c r="B360" s="150"/>
    </row>
    <row r="361" spans="2:2" ht="12.75" x14ac:dyDescent="0.2">
      <c r="B361" s="150"/>
    </row>
    <row r="362" spans="2:2" ht="12.75" x14ac:dyDescent="0.2">
      <c r="B362" s="150"/>
    </row>
    <row r="363" spans="2:2" ht="12.75" x14ac:dyDescent="0.2">
      <c r="B363" s="150"/>
    </row>
    <row r="364" spans="2:2" ht="12.75" x14ac:dyDescent="0.2">
      <c r="B364" s="150"/>
    </row>
    <row r="365" spans="2:2" ht="12.75" x14ac:dyDescent="0.2">
      <c r="B365" s="150"/>
    </row>
    <row r="366" spans="2:2" ht="12.75" x14ac:dyDescent="0.2">
      <c r="B366" s="150"/>
    </row>
    <row r="367" spans="2:2" ht="12.75" x14ac:dyDescent="0.2">
      <c r="B367" s="150"/>
    </row>
    <row r="368" spans="2:2" ht="12.75" x14ac:dyDescent="0.2">
      <c r="B368" s="150"/>
    </row>
    <row r="369" spans="2:2" ht="12.75" x14ac:dyDescent="0.2">
      <c r="B369" s="150"/>
    </row>
    <row r="370" spans="2:2" ht="12.75" x14ac:dyDescent="0.2">
      <c r="B370" s="150"/>
    </row>
    <row r="371" spans="2:2" ht="12.75" x14ac:dyDescent="0.2">
      <c r="B371" s="150"/>
    </row>
    <row r="372" spans="2:2" ht="12.75" x14ac:dyDescent="0.2">
      <c r="B372" s="150"/>
    </row>
    <row r="373" spans="2:2" ht="12.75" x14ac:dyDescent="0.2">
      <c r="B373" s="150"/>
    </row>
    <row r="374" spans="2:2" ht="12.75" x14ac:dyDescent="0.2">
      <c r="B374" s="150"/>
    </row>
    <row r="375" spans="2:2" ht="12.75" x14ac:dyDescent="0.2">
      <c r="B375" s="150"/>
    </row>
    <row r="376" spans="2:2" ht="12.75" x14ac:dyDescent="0.2">
      <c r="B376" s="150"/>
    </row>
    <row r="377" spans="2:2" ht="12.75" x14ac:dyDescent="0.2">
      <c r="B377" s="150"/>
    </row>
    <row r="378" spans="2:2" ht="12.75" x14ac:dyDescent="0.2">
      <c r="B378" s="150"/>
    </row>
    <row r="379" spans="2:2" ht="12.75" x14ac:dyDescent="0.2">
      <c r="B379" s="150"/>
    </row>
    <row r="380" spans="2:2" ht="12.75" x14ac:dyDescent="0.2">
      <c r="B380" s="150"/>
    </row>
    <row r="381" spans="2:2" ht="12.75" x14ac:dyDescent="0.2">
      <c r="B381" s="150"/>
    </row>
    <row r="382" spans="2:2" ht="12.75" x14ac:dyDescent="0.2">
      <c r="B382" s="150"/>
    </row>
    <row r="383" spans="2:2" ht="12.75" x14ac:dyDescent="0.2">
      <c r="B383" s="150"/>
    </row>
    <row r="384" spans="2:2" ht="12.75" x14ac:dyDescent="0.2">
      <c r="B384" s="150"/>
    </row>
    <row r="385" spans="2:2" ht="12.75" x14ac:dyDescent="0.2">
      <c r="B385" s="150"/>
    </row>
    <row r="386" spans="2:2" ht="12.75" x14ac:dyDescent="0.2">
      <c r="B386" s="150"/>
    </row>
    <row r="387" spans="2:2" ht="12.75" x14ac:dyDescent="0.2">
      <c r="B387" s="150"/>
    </row>
    <row r="388" spans="2:2" ht="12.75" x14ac:dyDescent="0.2">
      <c r="B388" s="150"/>
    </row>
    <row r="389" spans="2:2" ht="12.75" x14ac:dyDescent="0.2">
      <c r="B389" s="150"/>
    </row>
    <row r="390" spans="2:2" ht="12.75" x14ac:dyDescent="0.2">
      <c r="B390" s="150"/>
    </row>
    <row r="391" spans="2:2" ht="12.75" x14ac:dyDescent="0.2">
      <c r="B391" s="150"/>
    </row>
    <row r="392" spans="2:2" ht="12.75" x14ac:dyDescent="0.2">
      <c r="B392" s="150"/>
    </row>
    <row r="393" spans="2:2" ht="12.75" x14ac:dyDescent="0.2">
      <c r="B393" s="150"/>
    </row>
    <row r="394" spans="2:2" ht="12.75" x14ac:dyDescent="0.2">
      <c r="B394" s="150"/>
    </row>
    <row r="395" spans="2:2" ht="12.75" x14ac:dyDescent="0.2">
      <c r="B395" s="150"/>
    </row>
    <row r="396" spans="2:2" ht="12.75" x14ac:dyDescent="0.2">
      <c r="B396" s="150"/>
    </row>
    <row r="397" spans="2:2" ht="12.75" x14ac:dyDescent="0.2">
      <c r="B397" s="150"/>
    </row>
    <row r="398" spans="2:2" ht="12.75" x14ac:dyDescent="0.2">
      <c r="B398" s="150"/>
    </row>
    <row r="399" spans="2:2" ht="12.75" x14ac:dyDescent="0.2">
      <c r="B399" s="150"/>
    </row>
    <row r="400" spans="2:2" ht="12.75" x14ac:dyDescent="0.2">
      <c r="B400" s="150"/>
    </row>
    <row r="401" spans="2:2" ht="12.75" x14ac:dyDescent="0.2">
      <c r="B401" s="150"/>
    </row>
    <row r="402" spans="2:2" ht="12.75" x14ac:dyDescent="0.2">
      <c r="B402" s="150"/>
    </row>
    <row r="403" spans="2:2" ht="12.75" x14ac:dyDescent="0.2">
      <c r="B403" s="150"/>
    </row>
    <row r="404" spans="2:2" ht="12.75" x14ac:dyDescent="0.2">
      <c r="B404" s="150"/>
    </row>
    <row r="405" spans="2:2" ht="12.75" x14ac:dyDescent="0.2">
      <c r="B405" s="150"/>
    </row>
    <row r="406" spans="2:2" ht="12.75" x14ac:dyDescent="0.2">
      <c r="B406" s="150"/>
    </row>
    <row r="407" spans="2:2" ht="12.75" x14ac:dyDescent="0.2">
      <c r="B407" s="150"/>
    </row>
    <row r="408" spans="2:2" ht="12.75" x14ac:dyDescent="0.2">
      <c r="B408" s="150"/>
    </row>
    <row r="409" spans="2:2" ht="12.75" x14ac:dyDescent="0.2">
      <c r="B409" s="150"/>
    </row>
    <row r="410" spans="2:2" ht="12.75" x14ac:dyDescent="0.2">
      <c r="B410" s="150"/>
    </row>
    <row r="411" spans="2:2" ht="12.75" x14ac:dyDescent="0.2">
      <c r="B411" s="150"/>
    </row>
    <row r="412" spans="2:2" ht="12.75" x14ac:dyDescent="0.2">
      <c r="B412" s="150"/>
    </row>
    <row r="413" spans="2:2" ht="12.75" x14ac:dyDescent="0.2">
      <c r="B413" s="150"/>
    </row>
    <row r="414" spans="2:2" ht="12.75" x14ac:dyDescent="0.2">
      <c r="B414" s="150"/>
    </row>
    <row r="415" spans="2:2" ht="12.75" x14ac:dyDescent="0.2">
      <c r="B415" s="150"/>
    </row>
    <row r="416" spans="2:2" ht="12.75" x14ac:dyDescent="0.2">
      <c r="B416" s="150"/>
    </row>
    <row r="417" spans="2:2" ht="12.75" x14ac:dyDescent="0.2">
      <c r="B417" s="150"/>
    </row>
    <row r="418" spans="2:2" ht="12.75" x14ac:dyDescent="0.2">
      <c r="B418" s="150"/>
    </row>
    <row r="419" spans="2:2" ht="12.75" x14ac:dyDescent="0.2">
      <c r="B419" s="150"/>
    </row>
    <row r="420" spans="2:2" ht="12.75" x14ac:dyDescent="0.2">
      <c r="B420" s="150"/>
    </row>
    <row r="421" spans="2:2" ht="12.75" x14ac:dyDescent="0.2">
      <c r="B421" s="150"/>
    </row>
    <row r="422" spans="2:2" ht="12.75" x14ac:dyDescent="0.2">
      <c r="B422" s="150"/>
    </row>
    <row r="423" spans="2:2" ht="12.75" x14ac:dyDescent="0.2">
      <c r="B423" s="150"/>
    </row>
    <row r="424" spans="2:2" ht="12.75" x14ac:dyDescent="0.2">
      <c r="B424" s="150"/>
    </row>
    <row r="425" spans="2:2" ht="12.75" x14ac:dyDescent="0.2">
      <c r="B425" s="150"/>
    </row>
    <row r="426" spans="2:2" ht="12.75" x14ac:dyDescent="0.2">
      <c r="B426" s="150"/>
    </row>
    <row r="427" spans="2:2" ht="12.75" x14ac:dyDescent="0.2">
      <c r="B427" s="150"/>
    </row>
    <row r="428" spans="2:2" ht="12.75" x14ac:dyDescent="0.2">
      <c r="B428" s="150"/>
    </row>
    <row r="429" spans="2:2" ht="12.75" x14ac:dyDescent="0.2">
      <c r="B429" s="150"/>
    </row>
    <row r="430" spans="2:2" ht="12.75" x14ac:dyDescent="0.2">
      <c r="B430" s="150"/>
    </row>
    <row r="431" spans="2:2" ht="12.75" x14ac:dyDescent="0.2">
      <c r="B431" s="150"/>
    </row>
    <row r="432" spans="2:2" ht="12.75" x14ac:dyDescent="0.2">
      <c r="B432" s="150"/>
    </row>
    <row r="433" spans="2:2" ht="12.75" x14ac:dyDescent="0.2">
      <c r="B433" s="150"/>
    </row>
    <row r="434" spans="2:2" ht="12.75" x14ac:dyDescent="0.2">
      <c r="B434" s="150"/>
    </row>
    <row r="435" spans="2:2" ht="12.75" x14ac:dyDescent="0.2">
      <c r="B435" s="150"/>
    </row>
    <row r="436" spans="2:2" ht="12.75" x14ac:dyDescent="0.2">
      <c r="B436" s="150"/>
    </row>
    <row r="437" spans="2:2" ht="12.75" x14ac:dyDescent="0.2">
      <c r="B437" s="150"/>
    </row>
    <row r="438" spans="2:2" ht="12.75" x14ac:dyDescent="0.2">
      <c r="B438" s="150"/>
    </row>
    <row r="439" spans="2:2" ht="12.75" x14ac:dyDescent="0.2">
      <c r="B439" s="150"/>
    </row>
    <row r="440" spans="2:2" ht="12.75" x14ac:dyDescent="0.2">
      <c r="B440" s="150"/>
    </row>
    <row r="441" spans="2:2" ht="12.75" x14ac:dyDescent="0.2">
      <c r="B441" s="150"/>
    </row>
    <row r="442" spans="2:2" ht="12.75" x14ac:dyDescent="0.2">
      <c r="B442" s="150"/>
    </row>
    <row r="443" spans="2:2" ht="12.75" x14ac:dyDescent="0.2">
      <c r="B443" s="150"/>
    </row>
    <row r="444" spans="2:2" ht="12.75" x14ac:dyDescent="0.2">
      <c r="B444" s="150"/>
    </row>
    <row r="445" spans="2:2" ht="12.75" x14ac:dyDescent="0.2">
      <c r="B445" s="150"/>
    </row>
    <row r="446" spans="2:2" ht="12.75" x14ac:dyDescent="0.2">
      <c r="B446" s="150"/>
    </row>
    <row r="447" spans="2:2" ht="12.75" x14ac:dyDescent="0.2">
      <c r="B447" s="150"/>
    </row>
    <row r="448" spans="2:2" ht="12.75" x14ac:dyDescent="0.2">
      <c r="B448" s="150"/>
    </row>
    <row r="449" spans="2:2" ht="12.75" x14ac:dyDescent="0.2">
      <c r="B449" s="150"/>
    </row>
    <row r="450" spans="2:2" ht="12.75" x14ac:dyDescent="0.2">
      <c r="B450" s="150"/>
    </row>
    <row r="451" spans="2:2" ht="12.75" x14ac:dyDescent="0.2">
      <c r="B451" s="150"/>
    </row>
    <row r="452" spans="2:2" ht="12.75" x14ac:dyDescent="0.2">
      <c r="B452" s="150"/>
    </row>
    <row r="453" spans="2:2" ht="12.75" x14ac:dyDescent="0.2">
      <c r="B453" s="150"/>
    </row>
    <row r="454" spans="2:2" ht="12.75" x14ac:dyDescent="0.2">
      <c r="B454" s="150"/>
    </row>
    <row r="455" spans="2:2" ht="12.75" x14ac:dyDescent="0.2">
      <c r="B455" s="150"/>
    </row>
    <row r="456" spans="2:2" ht="12.75" x14ac:dyDescent="0.2">
      <c r="B456" s="150"/>
    </row>
    <row r="457" spans="2:2" ht="12.75" x14ac:dyDescent="0.2">
      <c r="B457" s="150"/>
    </row>
    <row r="458" spans="2:2" ht="12.75" x14ac:dyDescent="0.2">
      <c r="B458" s="150"/>
    </row>
    <row r="459" spans="2:2" ht="12.75" x14ac:dyDescent="0.2">
      <c r="B459" s="150"/>
    </row>
    <row r="460" spans="2:2" ht="12.75" x14ac:dyDescent="0.2">
      <c r="B460" s="150"/>
    </row>
    <row r="461" spans="2:2" ht="12.75" x14ac:dyDescent="0.2">
      <c r="B461" s="150"/>
    </row>
    <row r="462" spans="2:2" ht="12.75" x14ac:dyDescent="0.2">
      <c r="B462" s="150"/>
    </row>
    <row r="463" spans="2:2" ht="12.75" x14ac:dyDescent="0.2">
      <c r="B463" s="150"/>
    </row>
    <row r="464" spans="2:2" ht="12.75" x14ac:dyDescent="0.2">
      <c r="B464" s="150"/>
    </row>
    <row r="465" spans="2:2" ht="12.75" x14ac:dyDescent="0.2">
      <c r="B465" s="150"/>
    </row>
    <row r="466" spans="2:2" ht="12.75" x14ac:dyDescent="0.2">
      <c r="B466" s="150"/>
    </row>
    <row r="467" spans="2:2" ht="12.75" x14ac:dyDescent="0.2">
      <c r="B467" s="150"/>
    </row>
    <row r="468" spans="2:2" ht="12.75" x14ac:dyDescent="0.2">
      <c r="B468" s="150"/>
    </row>
    <row r="469" spans="2:2" ht="12.75" x14ac:dyDescent="0.2">
      <c r="B469" s="150"/>
    </row>
    <row r="470" spans="2:2" ht="12.75" x14ac:dyDescent="0.2">
      <c r="B470" s="150"/>
    </row>
    <row r="471" spans="2:2" ht="12.75" x14ac:dyDescent="0.2">
      <c r="B471" s="150"/>
    </row>
    <row r="472" spans="2:2" ht="12.75" x14ac:dyDescent="0.2">
      <c r="B472" s="150"/>
    </row>
    <row r="473" spans="2:2" ht="12.75" x14ac:dyDescent="0.2">
      <c r="B473" s="150"/>
    </row>
    <row r="474" spans="2:2" ht="12.75" x14ac:dyDescent="0.2">
      <c r="B474" s="150"/>
    </row>
    <row r="475" spans="2:2" ht="12.75" x14ac:dyDescent="0.2">
      <c r="B475" s="150"/>
    </row>
    <row r="476" spans="2:2" ht="12.75" x14ac:dyDescent="0.2">
      <c r="B476" s="150"/>
    </row>
    <row r="477" spans="2:2" ht="12.75" x14ac:dyDescent="0.2">
      <c r="B477" s="150"/>
    </row>
    <row r="478" spans="2:2" ht="12.75" x14ac:dyDescent="0.2">
      <c r="B478" s="150"/>
    </row>
    <row r="479" spans="2:2" ht="12.75" x14ac:dyDescent="0.2">
      <c r="B479" s="150"/>
    </row>
    <row r="480" spans="2:2" ht="12.75" x14ac:dyDescent="0.2">
      <c r="B480" s="150"/>
    </row>
    <row r="481" spans="2:2" ht="12.75" x14ac:dyDescent="0.2">
      <c r="B481" s="150"/>
    </row>
    <row r="482" spans="2:2" ht="12.75" x14ac:dyDescent="0.2">
      <c r="B482" s="150"/>
    </row>
    <row r="483" spans="2:2" ht="12.75" x14ac:dyDescent="0.2">
      <c r="B483" s="150"/>
    </row>
    <row r="484" spans="2:2" ht="12.75" x14ac:dyDescent="0.2">
      <c r="B484" s="150"/>
    </row>
    <row r="485" spans="2:2" ht="12.75" x14ac:dyDescent="0.2">
      <c r="B485" s="150"/>
    </row>
    <row r="486" spans="2:2" ht="12.75" x14ac:dyDescent="0.2">
      <c r="B486" s="150"/>
    </row>
    <row r="487" spans="2:2" ht="12.75" x14ac:dyDescent="0.2">
      <c r="B487" s="150"/>
    </row>
    <row r="488" spans="2:2" ht="12.75" x14ac:dyDescent="0.2">
      <c r="B488" s="150"/>
    </row>
    <row r="489" spans="2:2" ht="12.75" x14ac:dyDescent="0.2">
      <c r="B489" s="150"/>
    </row>
    <row r="490" spans="2:2" ht="12.75" x14ac:dyDescent="0.2">
      <c r="B490" s="150"/>
    </row>
    <row r="491" spans="2:2" ht="12.75" x14ac:dyDescent="0.2">
      <c r="B491" s="150"/>
    </row>
    <row r="492" spans="2:2" ht="12.75" x14ac:dyDescent="0.2">
      <c r="B492" s="150"/>
    </row>
    <row r="493" spans="2:2" ht="12.75" x14ac:dyDescent="0.2">
      <c r="B493" s="150"/>
    </row>
    <row r="494" spans="2:2" ht="12.75" x14ac:dyDescent="0.2">
      <c r="B494" s="150"/>
    </row>
    <row r="495" spans="2:2" ht="12.75" x14ac:dyDescent="0.2">
      <c r="B495" s="150"/>
    </row>
    <row r="496" spans="2:2" ht="12.75" x14ac:dyDescent="0.2">
      <c r="B496" s="150"/>
    </row>
    <row r="497" spans="2:2" ht="12.75" x14ac:dyDescent="0.2">
      <c r="B497" s="150"/>
    </row>
    <row r="498" spans="2:2" ht="12.75" x14ac:dyDescent="0.2">
      <c r="B498" s="150"/>
    </row>
    <row r="499" spans="2:2" ht="12.75" x14ac:dyDescent="0.2">
      <c r="B499" s="150"/>
    </row>
    <row r="500" spans="2:2" ht="12.75" x14ac:dyDescent="0.2">
      <c r="B500" s="150"/>
    </row>
    <row r="501" spans="2:2" ht="12.75" x14ac:dyDescent="0.2">
      <c r="B501" s="150"/>
    </row>
    <row r="502" spans="2:2" ht="12.75" x14ac:dyDescent="0.2">
      <c r="B502" s="150"/>
    </row>
    <row r="503" spans="2:2" ht="12.75" x14ac:dyDescent="0.2">
      <c r="B503" s="150"/>
    </row>
    <row r="504" spans="2:2" ht="12.75" x14ac:dyDescent="0.2">
      <c r="B504" s="150"/>
    </row>
    <row r="505" spans="2:2" ht="12.75" x14ac:dyDescent="0.2">
      <c r="B505" s="150"/>
    </row>
    <row r="506" spans="2:2" ht="12.75" x14ac:dyDescent="0.2">
      <c r="B506" s="150"/>
    </row>
    <row r="507" spans="2:2" ht="12.75" x14ac:dyDescent="0.2">
      <c r="B507" s="150"/>
    </row>
    <row r="508" spans="2:2" ht="12.75" x14ac:dyDescent="0.2">
      <c r="B508" s="150"/>
    </row>
    <row r="509" spans="2:2" ht="12.75" x14ac:dyDescent="0.2">
      <c r="B509" s="150"/>
    </row>
    <row r="510" spans="2:2" ht="12.75" x14ac:dyDescent="0.2">
      <c r="B510" s="150"/>
    </row>
    <row r="511" spans="2:2" ht="12.75" x14ac:dyDescent="0.2">
      <c r="B511" s="150"/>
    </row>
    <row r="512" spans="2:2" ht="12.75" x14ac:dyDescent="0.2">
      <c r="B512" s="150"/>
    </row>
    <row r="513" spans="2:2" ht="12.75" x14ac:dyDescent="0.2">
      <c r="B513" s="150"/>
    </row>
    <row r="514" spans="2:2" ht="12.75" x14ac:dyDescent="0.2">
      <c r="B514" s="150"/>
    </row>
    <row r="515" spans="2:2" ht="12.75" x14ac:dyDescent="0.2">
      <c r="B515" s="150"/>
    </row>
    <row r="516" spans="2:2" ht="12.75" x14ac:dyDescent="0.2">
      <c r="B516" s="150"/>
    </row>
    <row r="517" spans="2:2" ht="12.75" x14ac:dyDescent="0.2">
      <c r="B517" s="150"/>
    </row>
    <row r="518" spans="2:2" ht="12.75" x14ac:dyDescent="0.2">
      <c r="B518" s="150"/>
    </row>
    <row r="519" spans="2:2" ht="12.75" x14ac:dyDescent="0.2">
      <c r="B519" s="150"/>
    </row>
    <row r="520" spans="2:2" ht="12.75" x14ac:dyDescent="0.2">
      <c r="B520" s="150"/>
    </row>
    <row r="521" spans="2:2" ht="12.75" x14ac:dyDescent="0.2">
      <c r="B521" s="150"/>
    </row>
    <row r="522" spans="2:2" ht="12.75" x14ac:dyDescent="0.2">
      <c r="B522" s="150"/>
    </row>
    <row r="523" spans="2:2" ht="12.75" x14ac:dyDescent="0.2">
      <c r="B523" s="150"/>
    </row>
    <row r="524" spans="2:2" ht="12.75" x14ac:dyDescent="0.2">
      <c r="B524" s="150"/>
    </row>
    <row r="525" spans="2:2" ht="12.75" x14ac:dyDescent="0.2">
      <c r="B525" s="150"/>
    </row>
    <row r="526" spans="2:2" ht="12.75" x14ac:dyDescent="0.2">
      <c r="B526" s="150"/>
    </row>
    <row r="527" spans="2:2" ht="12.75" x14ac:dyDescent="0.2">
      <c r="B527" s="150"/>
    </row>
    <row r="528" spans="2:2" ht="12.75" x14ac:dyDescent="0.2">
      <c r="B528" s="150"/>
    </row>
    <row r="529" spans="2:2" ht="12.75" x14ac:dyDescent="0.2">
      <c r="B529" s="150"/>
    </row>
    <row r="530" spans="2:2" ht="12.75" x14ac:dyDescent="0.2">
      <c r="B530" s="150"/>
    </row>
    <row r="531" spans="2:2" ht="12.75" x14ac:dyDescent="0.2">
      <c r="B531" s="150"/>
    </row>
    <row r="532" spans="2:2" ht="12.75" x14ac:dyDescent="0.2">
      <c r="B532" s="150"/>
    </row>
    <row r="533" spans="2:2" ht="12.75" x14ac:dyDescent="0.2">
      <c r="B533" s="150"/>
    </row>
    <row r="534" spans="2:2" ht="12.75" x14ac:dyDescent="0.2">
      <c r="B534" s="150"/>
    </row>
    <row r="535" spans="2:2" ht="12.75" x14ac:dyDescent="0.2">
      <c r="B535" s="150"/>
    </row>
    <row r="536" spans="2:2" ht="12.75" x14ac:dyDescent="0.2">
      <c r="B536" s="150"/>
    </row>
    <row r="537" spans="2:2" ht="12.75" x14ac:dyDescent="0.2">
      <c r="B537" s="150"/>
    </row>
    <row r="538" spans="2:2" ht="12.75" x14ac:dyDescent="0.2">
      <c r="B538" s="150"/>
    </row>
    <row r="539" spans="2:2" ht="12.75" x14ac:dyDescent="0.2">
      <c r="B539" s="150"/>
    </row>
    <row r="540" spans="2:2" ht="12.75" x14ac:dyDescent="0.2">
      <c r="B540" s="150"/>
    </row>
    <row r="541" spans="2:2" ht="12.75" x14ac:dyDescent="0.2">
      <c r="B541" s="150"/>
    </row>
    <row r="542" spans="2:2" ht="12.75" x14ac:dyDescent="0.2">
      <c r="B542" s="150"/>
    </row>
    <row r="543" spans="2:2" ht="12.75" x14ac:dyDescent="0.2">
      <c r="B543" s="150"/>
    </row>
    <row r="544" spans="2:2" ht="12.75" x14ac:dyDescent="0.2">
      <c r="B544" s="150"/>
    </row>
    <row r="545" spans="2:2" ht="12.75" x14ac:dyDescent="0.2">
      <c r="B545" s="150"/>
    </row>
    <row r="546" spans="2:2" ht="12.75" x14ac:dyDescent="0.2">
      <c r="B546" s="150"/>
    </row>
    <row r="547" spans="2:2" ht="12.75" x14ac:dyDescent="0.2">
      <c r="B547" s="150"/>
    </row>
    <row r="548" spans="2:2" ht="12.75" x14ac:dyDescent="0.2">
      <c r="B548" s="150"/>
    </row>
    <row r="549" spans="2:2" ht="12.75" x14ac:dyDescent="0.2">
      <c r="B549" s="150"/>
    </row>
    <row r="550" spans="2:2" ht="12.75" x14ac:dyDescent="0.2">
      <c r="B550" s="150"/>
    </row>
    <row r="551" spans="2:2" ht="12.75" x14ac:dyDescent="0.2">
      <c r="B551" s="150"/>
    </row>
    <row r="552" spans="2:2" ht="12.75" x14ac:dyDescent="0.2">
      <c r="B552" s="150"/>
    </row>
    <row r="553" spans="2:2" ht="12.75" x14ac:dyDescent="0.2">
      <c r="B553" s="150"/>
    </row>
    <row r="554" spans="2:2" ht="12.75" x14ac:dyDescent="0.2">
      <c r="B554" s="150"/>
    </row>
    <row r="555" spans="2:2" ht="12.75" x14ac:dyDescent="0.2">
      <c r="B555" s="150"/>
    </row>
    <row r="556" spans="2:2" ht="12.75" x14ac:dyDescent="0.2">
      <c r="B556" s="150"/>
    </row>
    <row r="557" spans="2:2" ht="12.75" x14ac:dyDescent="0.2">
      <c r="B557" s="150"/>
    </row>
    <row r="558" spans="2:2" ht="12.75" x14ac:dyDescent="0.2">
      <c r="B558" s="150"/>
    </row>
    <row r="559" spans="2:2" ht="12.75" x14ac:dyDescent="0.2">
      <c r="B559" s="150"/>
    </row>
    <row r="560" spans="2:2" ht="12.75" x14ac:dyDescent="0.2">
      <c r="B560" s="150"/>
    </row>
    <row r="561" spans="2:2" ht="12.75" x14ac:dyDescent="0.2">
      <c r="B561" s="150"/>
    </row>
    <row r="562" spans="2:2" ht="12.75" x14ac:dyDescent="0.2">
      <c r="B562" s="150"/>
    </row>
    <row r="563" spans="2:2" ht="12.75" x14ac:dyDescent="0.2">
      <c r="B563" s="150"/>
    </row>
    <row r="564" spans="2:2" ht="12.75" x14ac:dyDescent="0.2">
      <c r="B564" s="150"/>
    </row>
    <row r="565" spans="2:2" ht="12.75" x14ac:dyDescent="0.2">
      <c r="B565" s="150"/>
    </row>
    <row r="566" spans="2:2" ht="12.75" x14ac:dyDescent="0.2">
      <c r="B566" s="150"/>
    </row>
    <row r="567" spans="2:2" ht="12.75" x14ac:dyDescent="0.2">
      <c r="B567" s="150"/>
    </row>
    <row r="568" spans="2:2" ht="12.75" x14ac:dyDescent="0.2">
      <c r="B568" s="150"/>
    </row>
    <row r="569" spans="2:2" ht="12.75" x14ac:dyDescent="0.2">
      <c r="B569" s="150"/>
    </row>
    <row r="570" spans="2:2" ht="12.75" x14ac:dyDescent="0.2">
      <c r="B570" s="150"/>
    </row>
    <row r="571" spans="2:2" ht="12.75" x14ac:dyDescent="0.2">
      <c r="B571" s="150"/>
    </row>
    <row r="572" spans="2:2" ht="12.75" x14ac:dyDescent="0.2">
      <c r="B572" s="150"/>
    </row>
    <row r="573" spans="2:2" ht="12.75" x14ac:dyDescent="0.2">
      <c r="B573" s="150"/>
    </row>
    <row r="574" spans="2:2" ht="12.75" x14ac:dyDescent="0.2">
      <c r="B574" s="150"/>
    </row>
    <row r="575" spans="2:2" ht="12.75" x14ac:dyDescent="0.2">
      <c r="B575" s="150"/>
    </row>
    <row r="576" spans="2:2" ht="12.75" x14ac:dyDescent="0.2">
      <c r="B576" s="150"/>
    </row>
    <row r="577" spans="2:2" ht="12.75" x14ac:dyDescent="0.2">
      <c r="B577" s="150"/>
    </row>
    <row r="578" spans="2:2" ht="12.75" x14ac:dyDescent="0.2">
      <c r="B578" s="150"/>
    </row>
    <row r="579" spans="2:2" ht="12.75" x14ac:dyDescent="0.2">
      <c r="B579" s="150"/>
    </row>
    <row r="580" spans="2:2" ht="12.75" x14ac:dyDescent="0.2">
      <c r="B580" s="150"/>
    </row>
    <row r="581" spans="2:2" ht="12.75" x14ac:dyDescent="0.2">
      <c r="B581" s="150"/>
    </row>
    <row r="582" spans="2:2" ht="12.75" x14ac:dyDescent="0.2">
      <c r="B582" s="150"/>
    </row>
    <row r="583" spans="2:2" ht="12.75" x14ac:dyDescent="0.2">
      <c r="B583" s="150"/>
    </row>
    <row r="584" spans="2:2" ht="12.75" x14ac:dyDescent="0.2">
      <c r="B584" s="150"/>
    </row>
    <row r="585" spans="2:2" ht="12.75" x14ac:dyDescent="0.2">
      <c r="B585" s="150"/>
    </row>
    <row r="586" spans="2:2" ht="12.75" x14ac:dyDescent="0.2">
      <c r="B586" s="150"/>
    </row>
    <row r="587" spans="2:2" ht="12.75" x14ac:dyDescent="0.2">
      <c r="B587" s="150"/>
    </row>
    <row r="588" spans="2:2" ht="12.75" x14ac:dyDescent="0.2">
      <c r="B588" s="150"/>
    </row>
    <row r="589" spans="2:2" ht="12.75" x14ac:dyDescent="0.2">
      <c r="B589" s="150"/>
    </row>
    <row r="590" spans="2:2" ht="12.75" x14ac:dyDescent="0.2">
      <c r="B590" s="150"/>
    </row>
    <row r="591" spans="2:2" ht="12.75" x14ac:dyDescent="0.2">
      <c r="B591" s="150"/>
    </row>
    <row r="592" spans="2:2" ht="12.75" x14ac:dyDescent="0.2">
      <c r="B592" s="150"/>
    </row>
    <row r="593" spans="2:2" ht="12.75" x14ac:dyDescent="0.2">
      <c r="B593" s="150"/>
    </row>
    <row r="594" spans="2:2" ht="12.75" x14ac:dyDescent="0.2">
      <c r="B594" s="150"/>
    </row>
    <row r="595" spans="2:2" ht="12.75" x14ac:dyDescent="0.2">
      <c r="B595" s="150"/>
    </row>
    <row r="596" spans="2:2" ht="12.75" x14ac:dyDescent="0.2">
      <c r="B596" s="150"/>
    </row>
    <row r="597" spans="2:2" ht="12.75" x14ac:dyDescent="0.2">
      <c r="B597" s="150"/>
    </row>
    <row r="598" spans="2:2" ht="12.75" x14ac:dyDescent="0.2">
      <c r="B598" s="150"/>
    </row>
    <row r="599" spans="2:2" ht="12.75" x14ac:dyDescent="0.2">
      <c r="B599" s="150"/>
    </row>
    <row r="600" spans="2:2" ht="12.75" x14ac:dyDescent="0.2">
      <c r="B600" s="150"/>
    </row>
    <row r="601" spans="2:2" ht="12.75" x14ac:dyDescent="0.2">
      <c r="B601" s="150"/>
    </row>
    <row r="602" spans="2:2" ht="12.75" x14ac:dyDescent="0.2">
      <c r="B602" s="150"/>
    </row>
    <row r="603" spans="2:2" ht="12.75" x14ac:dyDescent="0.2">
      <c r="B603" s="150"/>
    </row>
    <row r="604" spans="2:2" ht="12.75" x14ac:dyDescent="0.2">
      <c r="B604" s="150"/>
    </row>
    <row r="605" spans="2:2" ht="12.75" x14ac:dyDescent="0.2">
      <c r="B605" s="150"/>
    </row>
    <row r="606" spans="2:2" ht="12.75" x14ac:dyDescent="0.2">
      <c r="B606" s="150"/>
    </row>
    <row r="607" spans="2:2" ht="12.75" x14ac:dyDescent="0.2">
      <c r="B607" s="150"/>
    </row>
    <row r="608" spans="2:2" ht="12.75" x14ac:dyDescent="0.2">
      <c r="B608" s="150"/>
    </row>
    <row r="609" spans="2:2" ht="12.75" x14ac:dyDescent="0.2">
      <c r="B609" s="150"/>
    </row>
    <row r="610" spans="2:2" ht="12.75" x14ac:dyDescent="0.2">
      <c r="B610" s="150"/>
    </row>
    <row r="611" spans="2:2" ht="12.75" x14ac:dyDescent="0.2">
      <c r="B611" s="150"/>
    </row>
    <row r="612" spans="2:2" ht="12.75" x14ac:dyDescent="0.2">
      <c r="B612" s="150"/>
    </row>
    <row r="613" spans="2:2" ht="12.75" x14ac:dyDescent="0.2">
      <c r="B613" s="150"/>
    </row>
    <row r="614" spans="2:2" ht="12.75" x14ac:dyDescent="0.2">
      <c r="B614" s="150"/>
    </row>
    <row r="615" spans="2:2" ht="12.75" x14ac:dyDescent="0.2">
      <c r="B615" s="150"/>
    </row>
    <row r="616" spans="2:2" ht="12.75" x14ac:dyDescent="0.2">
      <c r="B616" s="150"/>
    </row>
    <row r="617" spans="2:2" ht="12.75" x14ac:dyDescent="0.2">
      <c r="B617" s="150"/>
    </row>
    <row r="618" spans="2:2" ht="12.75" x14ac:dyDescent="0.2">
      <c r="B618" s="150"/>
    </row>
    <row r="619" spans="2:2" ht="12.75" x14ac:dyDescent="0.2">
      <c r="B619" s="150"/>
    </row>
    <row r="620" spans="2:2" ht="12.75" x14ac:dyDescent="0.2">
      <c r="B620" s="150"/>
    </row>
    <row r="621" spans="2:2" ht="12.75" x14ac:dyDescent="0.2">
      <c r="B621" s="150"/>
    </row>
    <row r="622" spans="2:2" ht="12.75" x14ac:dyDescent="0.2">
      <c r="B622" s="150"/>
    </row>
    <row r="623" spans="2:2" ht="12.75" x14ac:dyDescent="0.2">
      <c r="B623" s="150"/>
    </row>
    <row r="624" spans="2:2" ht="12.75" x14ac:dyDescent="0.2">
      <c r="B624" s="150"/>
    </row>
    <row r="625" spans="2:2" ht="12.75" x14ac:dyDescent="0.2">
      <c r="B625" s="150"/>
    </row>
    <row r="626" spans="2:2" ht="12.75" x14ac:dyDescent="0.2">
      <c r="B626" s="150"/>
    </row>
    <row r="627" spans="2:2" ht="12.75" x14ac:dyDescent="0.2">
      <c r="B627" s="150"/>
    </row>
    <row r="628" spans="2:2" ht="12.75" x14ac:dyDescent="0.2">
      <c r="B628" s="150"/>
    </row>
    <row r="629" spans="2:2" ht="12.75" x14ac:dyDescent="0.2">
      <c r="B629" s="150"/>
    </row>
    <row r="630" spans="2:2" ht="12.75" x14ac:dyDescent="0.2">
      <c r="B630" s="150"/>
    </row>
    <row r="631" spans="2:2" ht="12.75" x14ac:dyDescent="0.2">
      <c r="B631" s="150"/>
    </row>
    <row r="632" spans="2:2" ht="12.75" x14ac:dyDescent="0.2">
      <c r="B632" s="150"/>
    </row>
    <row r="633" spans="2:2" ht="12.75" x14ac:dyDescent="0.2">
      <c r="B633" s="150"/>
    </row>
    <row r="634" spans="2:2" ht="12.75" x14ac:dyDescent="0.2">
      <c r="B634" s="150"/>
    </row>
    <row r="635" spans="2:2" ht="12.75" x14ac:dyDescent="0.2">
      <c r="B635" s="150"/>
    </row>
    <row r="636" spans="2:2" ht="12.75" x14ac:dyDescent="0.2">
      <c r="B636" s="150"/>
    </row>
    <row r="637" spans="2:2" ht="12.75" x14ac:dyDescent="0.2">
      <c r="B637" s="150"/>
    </row>
    <row r="638" spans="2:2" ht="12.75" x14ac:dyDescent="0.2">
      <c r="B638" s="150"/>
    </row>
    <row r="639" spans="2:2" ht="12.75" x14ac:dyDescent="0.2">
      <c r="B639" s="150"/>
    </row>
    <row r="640" spans="2:2" ht="12.75" x14ac:dyDescent="0.2">
      <c r="B640" s="150"/>
    </row>
    <row r="641" spans="2:2" ht="12.75" x14ac:dyDescent="0.2">
      <c r="B641" s="150"/>
    </row>
    <row r="642" spans="2:2" ht="12.75" x14ac:dyDescent="0.2">
      <c r="B642" s="150"/>
    </row>
    <row r="643" spans="2:2" ht="12.75" x14ac:dyDescent="0.2">
      <c r="B643" s="150"/>
    </row>
    <row r="644" spans="2:2" ht="12.75" x14ac:dyDescent="0.2">
      <c r="B644" s="150"/>
    </row>
    <row r="645" spans="2:2" ht="12.75" x14ac:dyDescent="0.2">
      <c r="B645" s="150"/>
    </row>
    <row r="646" spans="2:2" ht="12.75" x14ac:dyDescent="0.2">
      <c r="B646" s="150"/>
    </row>
    <row r="647" spans="2:2" ht="12.75" x14ac:dyDescent="0.2">
      <c r="B647" s="150"/>
    </row>
    <row r="648" spans="2:2" ht="12.75" x14ac:dyDescent="0.2">
      <c r="B648" s="150"/>
    </row>
    <row r="649" spans="2:2" ht="12.75" x14ac:dyDescent="0.2">
      <c r="B649" s="150"/>
    </row>
    <row r="650" spans="2:2" ht="12.75" x14ac:dyDescent="0.2">
      <c r="B650" s="150"/>
    </row>
    <row r="651" spans="2:2" ht="12.75" x14ac:dyDescent="0.2">
      <c r="B651" s="150"/>
    </row>
    <row r="652" spans="2:2" ht="12.75" x14ac:dyDescent="0.2">
      <c r="B652" s="150"/>
    </row>
    <row r="653" spans="2:2" ht="12.75" x14ac:dyDescent="0.2">
      <c r="B653" s="150"/>
    </row>
    <row r="654" spans="2:2" ht="12.75" x14ac:dyDescent="0.2">
      <c r="B654" s="150"/>
    </row>
    <row r="655" spans="2:2" ht="12.75" x14ac:dyDescent="0.2">
      <c r="B655" s="150"/>
    </row>
    <row r="656" spans="2:2" ht="12.75" x14ac:dyDescent="0.2">
      <c r="B656" s="150"/>
    </row>
    <row r="657" spans="2:2" ht="12.75" x14ac:dyDescent="0.2">
      <c r="B657" s="150"/>
    </row>
    <row r="658" spans="2:2" ht="12.75" x14ac:dyDescent="0.2">
      <c r="B658" s="150"/>
    </row>
    <row r="659" spans="2:2" ht="12.75" x14ac:dyDescent="0.2">
      <c r="B659" s="150"/>
    </row>
    <row r="660" spans="2:2" ht="12.75" x14ac:dyDescent="0.2">
      <c r="B660" s="150"/>
    </row>
    <row r="661" spans="2:2" ht="12.75" x14ac:dyDescent="0.2">
      <c r="B661" s="150"/>
    </row>
    <row r="662" spans="2:2" ht="12.75" x14ac:dyDescent="0.2">
      <c r="B662" s="150"/>
    </row>
    <row r="663" spans="2:2" ht="12.75" x14ac:dyDescent="0.2">
      <c r="B663" s="150"/>
    </row>
    <row r="664" spans="2:2" ht="12.75" x14ac:dyDescent="0.2">
      <c r="B664" s="150"/>
    </row>
    <row r="665" spans="2:2" ht="12.75" x14ac:dyDescent="0.2">
      <c r="B665" s="150"/>
    </row>
    <row r="666" spans="2:2" ht="12.75" x14ac:dyDescent="0.2">
      <c r="B666" s="150"/>
    </row>
    <row r="667" spans="2:2" ht="12.75" x14ac:dyDescent="0.2">
      <c r="B667" s="150"/>
    </row>
    <row r="668" spans="2:2" ht="12.75" x14ac:dyDescent="0.2">
      <c r="B668" s="150"/>
    </row>
    <row r="669" spans="2:2" ht="12.75" x14ac:dyDescent="0.2">
      <c r="B669" s="150"/>
    </row>
    <row r="670" spans="2:2" ht="12.75" x14ac:dyDescent="0.2">
      <c r="B670" s="150"/>
    </row>
    <row r="671" spans="2:2" ht="12.75" x14ac:dyDescent="0.2">
      <c r="B671" s="150"/>
    </row>
    <row r="672" spans="2:2" ht="12.75" x14ac:dyDescent="0.2">
      <c r="B672" s="150"/>
    </row>
    <row r="673" spans="2:2" ht="12.75" x14ac:dyDescent="0.2">
      <c r="B673" s="150"/>
    </row>
    <row r="674" spans="2:2" ht="12.75" x14ac:dyDescent="0.2">
      <c r="B674" s="150"/>
    </row>
    <row r="675" spans="2:2" ht="12.75" x14ac:dyDescent="0.2">
      <c r="B675" s="150"/>
    </row>
    <row r="676" spans="2:2" ht="12.75" x14ac:dyDescent="0.2">
      <c r="B676" s="150"/>
    </row>
    <row r="677" spans="2:2" ht="12.75" x14ac:dyDescent="0.2">
      <c r="B677" s="150"/>
    </row>
    <row r="678" spans="2:2" ht="12.75" x14ac:dyDescent="0.2">
      <c r="B678" s="150"/>
    </row>
    <row r="679" spans="2:2" ht="12.75" x14ac:dyDescent="0.2">
      <c r="B679" s="150"/>
    </row>
    <row r="680" spans="2:2" ht="12.75" x14ac:dyDescent="0.2">
      <c r="B680" s="150"/>
    </row>
    <row r="681" spans="2:2" ht="12.75" x14ac:dyDescent="0.2">
      <c r="B681" s="150"/>
    </row>
    <row r="682" spans="2:2" ht="12.75" x14ac:dyDescent="0.2">
      <c r="B682" s="150"/>
    </row>
    <row r="683" spans="2:2" ht="12.75" x14ac:dyDescent="0.2">
      <c r="B683" s="150"/>
    </row>
    <row r="684" spans="2:2" ht="12.75" x14ac:dyDescent="0.2">
      <c r="B684" s="150"/>
    </row>
    <row r="685" spans="2:2" ht="12.75" x14ac:dyDescent="0.2">
      <c r="B685" s="150"/>
    </row>
    <row r="686" spans="2:2" ht="12.75" x14ac:dyDescent="0.2">
      <c r="B686" s="150"/>
    </row>
    <row r="687" spans="2:2" ht="12.75" x14ac:dyDescent="0.2">
      <c r="B687" s="150"/>
    </row>
    <row r="688" spans="2:2" ht="12.75" x14ac:dyDescent="0.2">
      <c r="B688" s="150"/>
    </row>
    <row r="689" spans="2:2" ht="12.75" x14ac:dyDescent="0.2">
      <c r="B689" s="150"/>
    </row>
    <row r="690" spans="2:2" ht="12.75" x14ac:dyDescent="0.2">
      <c r="B690" s="150"/>
    </row>
    <row r="691" spans="2:2" ht="12.75" x14ac:dyDescent="0.2">
      <c r="B691" s="150"/>
    </row>
    <row r="692" spans="2:2" ht="12.75" x14ac:dyDescent="0.2">
      <c r="B692" s="150"/>
    </row>
    <row r="693" spans="2:2" ht="12.75" x14ac:dyDescent="0.2">
      <c r="B693" s="150"/>
    </row>
    <row r="694" spans="2:2" ht="12.75" x14ac:dyDescent="0.2">
      <c r="B694" s="150"/>
    </row>
    <row r="695" spans="2:2" ht="12.75" x14ac:dyDescent="0.2">
      <c r="B695" s="150"/>
    </row>
    <row r="696" spans="2:2" ht="12.75" x14ac:dyDescent="0.2">
      <c r="B696" s="150"/>
    </row>
    <row r="697" spans="2:2" ht="12.75" x14ac:dyDescent="0.2">
      <c r="B697" s="150"/>
    </row>
    <row r="698" spans="2:2" ht="12.75" x14ac:dyDescent="0.2">
      <c r="B698" s="150"/>
    </row>
    <row r="699" spans="2:2" ht="12.75" x14ac:dyDescent="0.2">
      <c r="B699" s="150"/>
    </row>
    <row r="700" spans="2:2" ht="12.75" x14ac:dyDescent="0.2">
      <c r="B700" s="150"/>
    </row>
    <row r="701" spans="2:2" ht="12.75" x14ac:dyDescent="0.2">
      <c r="B701" s="150"/>
    </row>
    <row r="702" spans="2:2" ht="12.75" x14ac:dyDescent="0.2">
      <c r="B702" s="150"/>
    </row>
    <row r="703" spans="2:2" ht="12.75" x14ac:dyDescent="0.2">
      <c r="B703" s="150"/>
    </row>
    <row r="704" spans="2:2" ht="12.75" x14ac:dyDescent="0.2">
      <c r="B704" s="150"/>
    </row>
    <row r="705" spans="2:2" ht="12.75" x14ac:dyDescent="0.2">
      <c r="B705" s="150"/>
    </row>
    <row r="706" spans="2:2" ht="12.75" x14ac:dyDescent="0.2">
      <c r="B706" s="150"/>
    </row>
    <row r="707" spans="2:2" ht="12.75" x14ac:dyDescent="0.2">
      <c r="B707" s="150"/>
    </row>
    <row r="708" spans="2:2" ht="12.75" x14ac:dyDescent="0.2">
      <c r="B708" s="150"/>
    </row>
    <row r="709" spans="2:2" ht="12.75" x14ac:dyDescent="0.2">
      <c r="B709" s="150"/>
    </row>
    <row r="710" spans="2:2" ht="12.75" x14ac:dyDescent="0.2">
      <c r="B710" s="150"/>
    </row>
    <row r="711" spans="2:2" ht="12.75" x14ac:dyDescent="0.2">
      <c r="B711" s="150"/>
    </row>
    <row r="712" spans="2:2" ht="12.75" x14ac:dyDescent="0.2">
      <c r="B712" s="150"/>
    </row>
    <row r="713" spans="2:2" ht="12.75" x14ac:dyDescent="0.2">
      <c r="B713" s="150"/>
    </row>
    <row r="714" spans="2:2" ht="12.75" x14ac:dyDescent="0.2">
      <c r="B714" s="150"/>
    </row>
    <row r="715" spans="2:2" ht="12.75" x14ac:dyDescent="0.2">
      <c r="B715" s="150"/>
    </row>
    <row r="716" spans="2:2" ht="12.75" x14ac:dyDescent="0.2">
      <c r="B716" s="150"/>
    </row>
    <row r="717" spans="2:2" ht="12.75" x14ac:dyDescent="0.2">
      <c r="B717" s="150"/>
    </row>
    <row r="718" spans="2:2" ht="12.75" x14ac:dyDescent="0.2">
      <c r="B718" s="150"/>
    </row>
    <row r="719" spans="2:2" ht="12.75" x14ac:dyDescent="0.2">
      <c r="B719" s="150"/>
    </row>
    <row r="720" spans="2:2" ht="12.75" x14ac:dyDescent="0.2">
      <c r="B720" s="150"/>
    </row>
    <row r="721" spans="2:2" ht="12.75" x14ac:dyDescent="0.2">
      <c r="B721" s="150"/>
    </row>
    <row r="722" spans="2:2" ht="12.75" x14ac:dyDescent="0.2">
      <c r="B722" s="150"/>
    </row>
    <row r="723" spans="2:2" ht="12.75" x14ac:dyDescent="0.2">
      <c r="B723" s="150"/>
    </row>
    <row r="724" spans="2:2" ht="12.75" x14ac:dyDescent="0.2">
      <c r="B724" s="150"/>
    </row>
    <row r="725" spans="2:2" ht="12.75" x14ac:dyDescent="0.2">
      <c r="B725" s="150"/>
    </row>
    <row r="726" spans="2:2" ht="12.75" x14ac:dyDescent="0.2">
      <c r="B726" s="150"/>
    </row>
    <row r="727" spans="2:2" ht="12.75" x14ac:dyDescent="0.2">
      <c r="B727" s="150"/>
    </row>
    <row r="728" spans="2:2" ht="12.75" x14ac:dyDescent="0.2">
      <c r="B728" s="150"/>
    </row>
    <row r="729" spans="2:2" ht="12.75" x14ac:dyDescent="0.2">
      <c r="B729" s="150"/>
    </row>
    <row r="730" spans="2:2" ht="12.75" x14ac:dyDescent="0.2">
      <c r="B730" s="150"/>
    </row>
    <row r="731" spans="2:2" ht="12.75" x14ac:dyDescent="0.2">
      <c r="B731" s="150"/>
    </row>
    <row r="732" spans="2:2" ht="12.75" x14ac:dyDescent="0.2">
      <c r="B732" s="150"/>
    </row>
    <row r="733" spans="2:2" ht="12.75" x14ac:dyDescent="0.2">
      <c r="B733" s="150"/>
    </row>
    <row r="734" spans="2:2" ht="12.75" x14ac:dyDescent="0.2">
      <c r="B734" s="150"/>
    </row>
    <row r="735" spans="2:2" ht="12.75" x14ac:dyDescent="0.2">
      <c r="B735" s="150"/>
    </row>
    <row r="736" spans="2:2" ht="12.75" x14ac:dyDescent="0.2">
      <c r="B736" s="150"/>
    </row>
    <row r="737" spans="2:2" ht="12.75" x14ac:dyDescent="0.2">
      <c r="B737" s="150"/>
    </row>
    <row r="738" spans="2:2" ht="12.75" x14ac:dyDescent="0.2">
      <c r="B738" s="150"/>
    </row>
    <row r="739" spans="2:2" ht="12.75" x14ac:dyDescent="0.2">
      <c r="B739" s="150"/>
    </row>
    <row r="740" spans="2:2" ht="12.75" x14ac:dyDescent="0.2">
      <c r="B740" s="150"/>
    </row>
    <row r="741" spans="2:2" ht="12.75" x14ac:dyDescent="0.2">
      <c r="B741" s="150"/>
    </row>
    <row r="742" spans="2:2" ht="12.75" x14ac:dyDescent="0.2">
      <c r="B742" s="150"/>
    </row>
    <row r="743" spans="2:2" ht="12.75" x14ac:dyDescent="0.2">
      <c r="B743" s="150"/>
    </row>
    <row r="744" spans="2:2" ht="12.75" x14ac:dyDescent="0.2">
      <c r="B744" s="150"/>
    </row>
    <row r="745" spans="2:2" ht="12.75" x14ac:dyDescent="0.2">
      <c r="B745" s="150"/>
    </row>
    <row r="746" spans="2:2" ht="12.75" x14ac:dyDescent="0.2">
      <c r="B746" s="150"/>
    </row>
    <row r="747" spans="2:2" ht="12.75" x14ac:dyDescent="0.2">
      <c r="B747" s="150"/>
    </row>
    <row r="748" spans="2:2" ht="12.75" x14ac:dyDescent="0.2">
      <c r="B748" s="150"/>
    </row>
    <row r="749" spans="2:2" ht="12.75" x14ac:dyDescent="0.2">
      <c r="B749" s="150"/>
    </row>
    <row r="750" spans="2:2" ht="12.75" x14ac:dyDescent="0.2">
      <c r="B750" s="150"/>
    </row>
    <row r="751" spans="2:2" ht="12.75" x14ac:dyDescent="0.2">
      <c r="B751" s="150"/>
    </row>
    <row r="752" spans="2:2" ht="12.75" x14ac:dyDescent="0.2">
      <c r="B752" s="150"/>
    </row>
    <row r="753" spans="2:2" ht="12.75" x14ac:dyDescent="0.2">
      <c r="B753" s="150"/>
    </row>
    <row r="754" spans="2:2" ht="12.75" x14ac:dyDescent="0.2">
      <c r="B754" s="150"/>
    </row>
    <row r="755" spans="2:2" ht="12.75" x14ac:dyDescent="0.2">
      <c r="B755" s="150"/>
    </row>
    <row r="756" spans="2:2" ht="12.75" x14ac:dyDescent="0.2">
      <c r="B756" s="150"/>
    </row>
    <row r="757" spans="2:2" ht="12.75" x14ac:dyDescent="0.2">
      <c r="B757" s="150"/>
    </row>
    <row r="758" spans="2:2" ht="12.75" x14ac:dyDescent="0.2">
      <c r="B758" s="150"/>
    </row>
    <row r="759" spans="2:2" ht="12.75" x14ac:dyDescent="0.2">
      <c r="B759" s="150"/>
    </row>
    <row r="760" spans="2:2" ht="12.75" x14ac:dyDescent="0.2">
      <c r="B760" s="150"/>
    </row>
    <row r="761" spans="2:2" ht="12.75" x14ac:dyDescent="0.2">
      <c r="B761" s="150"/>
    </row>
    <row r="762" spans="2:2" ht="12.75" x14ac:dyDescent="0.2">
      <c r="B762" s="150"/>
    </row>
    <row r="763" spans="2:2" ht="12.75" x14ac:dyDescent="0.2">
      <c r="B763" s="150"/>
    </row>
    <row r="764" spans="2:2" ht="12.75" x14ac:dyDescent="0.2">
      <c r="B764" s="150"/>
    </row>
    <row r="765" spans="2:2" ht="12.75" x14ac:dyDescent="0.2">
      <c r="B765" s="150"/>
    </row>
    <row r="766" spans="2:2" ht="12.75" x14ac:dyDescent="0.2">
      <c r="B766" s="150"/>
    </row>
    <row r="767" spans="2:2" ht="12.75" x14ac:dyDescent="0.2">
      <c r="B767" s="150"/>
    </row>
    <row r="768" spans="2:2" ht="12.75" x14ac:dyDescent="0.2">
      <c r="B768" s="150"/>
    </row>
    <row r="769" spans="2:2" ht="12.75" x14ac:dyDescent="0.2">
      <c r="B769" s="150"/>
    </row>
    <row r="770" spans="2:2" ht="12.75" x14ac:dyDescent="0.2">
      <c r="B770" s="150"/>
    </row>
    <row r="771" spans="2:2" ht="12.75" x14ac:dyDescent="0.2">
      <c r="B771" s="150"/>
    </row>
    <row r="772" spans="2:2" ht="12.75" x14ac:dyDescent="0.2">
      <c r="B772" s="150"/>
    </row>
    <row r="773" spans="2:2" ht="12.75" x14ac:dyDescent="0.2">
      <c r="B773" s="150"/>
    </row>
    <row r="774" spans="2:2" ht="12.75" x14ac:dyDescent="0.2">
      <c r="B774" s="150"/>
    </row>
    <row r="775" spans="2:2" ht="12.75" x14ac:dyDescent="0.2">
      <c r="B775" s="150"/>
    </row>
    <row r="776" spans="2:2" ht="12.75" x14ac:dyDescent="0.2">
      <c r="B776" s="150"/>
    </row>
    <row r="777" spans="2:2" ht="12.75" x14ac:dyDescent="0.2">
      <c r="B777" s="150"/>
    </row>
    <row r="778" spans="2:2" ht="12.75" x14ac:dyDescent="0.2">
      <c r="B778" s="150"/>
    </row>
    <row r="779" spans="2:2" ht="12.75" x14ac:dyDescent="0.2">
      <c r="B779" s="150"/>
    </row>
    <row r="780" spans="2:2" ht="12.75" x14ac:dyDescent="0.2">
      <c r="B780" s="150"/>
    </row>
    <row r="781" spans="2:2" ht="12.75" x14ac:dyDescent="0.2">
      <c r="B781" s="150"/>
    </row>
    <row r="782" spans="2:2" ht="12.75" x14ac:dyDescent="0.2">
      <c r="B782" s="150"/>
    </row>
    <row r="783" spans="2:2" ht="12.75" x14ac:dyDescent="0.2">
      <c r="B783" s="150"/>
    </row>
    <row r="784" spans="2:2" ht="12.75" x14ac:dyDescent="0.2">
      <c r="B784" s="150"/>
    </row>
    <row r="785" spans="2:2" ht="12.75" x14ac:dyDescent="0.2">
      <c r="B785" s="150"/>
    </row>
    <row r="786" spans="2:2" ht="12.75" x14ac:dyDescent="0.2">
      <c r="B786" s="150"/>
    </row>
    <row r="787" spans="2:2" ht="12.75" x14ac:dyDescent="0.2">
      <c r="B787" s="150"/>
    </row>
    <row r="788" spans="2:2" ht="12.75" x14ac:dyDescent="0.2">
      <c r="B788" s="150"/>
    </row>
    <row r="789" spans="2:2" ht="12.75" x14ac:dyDescent="0.2">
      <c r="B789" s="150"/>
    </row>
    <row r="790" spans="2:2" ht="12.75" x14ac:dyDescent="0.2">
      <c r="B790" s="150"/>
    </row>
    <row r="791" spans="2:2" ht="12.75" x14ac:dyDescent="0.2">
      <c r="B791" s="150"/>
    </row>
    <row r="792" spans="2:2" ht="12.75" x14ac:dyDescent="0.2">
      <c r="B792" s="150"/>
    </row>
    <row r="793" spans="2:2" ht="12.75" x14ac:dyDescent="0.2">
      <c r="B793" s="150"/>
    </row>
    <row r="794" spans="2:2" ht="12.75" x14ac:dyDescent="0.2">
      <c r="B794" s="150"/>
    </row>
    <row r="795" spans="2:2" ht="12.75" x14ac:dyDescent="0.2">
      <c r="B795" s="150"/>
    </row>
    <row r="796" spans="2:2" ht="12.75" x14ac:dyDescent="0.2">
      <c r="B796" s="150"/>
    </row>
    <row r="797" spans="2:2" ht="12.75" x14ac:dyDescent="0.2">
      <c r="B797" s="150"/>
    </row>
    <row r="798" spans="2:2" ht="12.75" x14ac:dyDescent="0.2">
      <c r="B798" s="150"/>
    </row>
    <row r="799" spans="2:2" ht="12.75" x14ac:dyDescent="0.2">
      <c r="B799" s="150"/>
    </row>
    <row r="800" spans="2:2" ht="12.75" x14ac:dyDescent="0.2">
      <c r="B800" s="150"/>
    </row>
    <row r="801" spans="2:2" ht="12.75" x14ac:dyDescent="0.2">
      <c r="B801" s="150"/>
    </row>
    <row r="802" spans="2:2" ht="12.75" x14ac:dyDescent="0.2">
      <c r="B802" s="150"/>
    </row>
    <row r="803" spans="2:2" ht="12.75" x14ac:dyDescent="0.2">
      <c r="B803" s="150"/>
    </row>
    <row r="804" spans="2:2" ht="12.75" x14ac:dyDescent="0.2">
      <c r="B804" s="150"/>
    </row>
    <row r="805" spans="2:2" ht="12.75" x14ac:dyDescent="0.2">
      <c r="B805" s="150"/>
    </row>
    <row r="806" spans="2:2" ht="12.75" x14ac:dyDescent="0.2">
      <c r="B806" s="150"/>
    </row>
    <row r="807" spans="2:2" ht="12.75" x14ac:dyDescent="0.2">
      <c r="B807" s="150"/>
    </row>
    <row r="808" spans="2:2" ht="12.75" x14ac:dyDescent="0.2">
      <c r="B808" s="150"/>
    </row>
    <row r="809" spans="2:2" ht="12.75" x14ac:dyDescent="0.2">
      <c r="B809" s="150"/>
    </row>
    <row r="810" spans="2:2" ht="12.75" x14ac:dyDescent="0.2">
      <c r="B810" s="150"/>
    </row>
    <row r="811" spans="2:2" ht="12.75" x14ac:dyDescent="0.2">
      <c r="B811" s="150"/>
    </row>
    <row r="812" spans="2:2" ht="12.75" x14ac:dyDescent="0.2">
      <c r="B812" s="150"/>
    </row>
    <row r="813" spans="2:2" ht="12.75" x14ac:dyDescent="0.2">
      <c r="B813" s="150"/>
    </row>
    <row r="814" spans="2:2" ht="12.75" x14ac:dyDescent="0.2">
      <c r="B814" s="150"/>
    </row>
    <row r="815" spans="2:2" ht="12.75" x14ac:dyDescent="0.2">
      <c r="B815" s="150"/>
    </row>
    <row r="816" spans="2:2" ht="12.75" x14ac:dyDescent="0.2">
      <c r="B816" s="150"/>
    </row>
    <row r="817" spans="2:2" ht="12.75" x14ac:dyDescent="0.2">
      <c r="B817" s="150"/>
    </row>
    <row r="818" spans="2:2" ht="12.75" x14ac:dyDescent="0.2">
      <c r="B818" s="150"/>
    </row>
    <row r="819" spans="2:2" ht="12.75" x14ac:dyDescent="0.2">
      <c r="B819" s="150"/>
    </row>
    <row r="820" spans="2:2" ht="12.75" x14ac:dyDescent="0.2">
      <c r="B820" s="150"/>
    </row>
    <row r="821" spans="2:2" ht="12.75" x14ac:dyDescent="0.2">
      <c r="B821" s="150"/>
    </row>
    <row r="822" spans="2:2" ht="12.75" x14ac:dyDescent="0.2">
      <c r="B822" s="150"/>
    </row>
    <row r="823" spans="2:2" ht="12.75" x14ac:dyDescent="0.2">
      <c r="B823" s="150"/>
    </row>
    <row r="824" spans="2:2" ht="12.75" x14ac:dyDescent="0.2">
      <c r="B824" s="150"/>
    </row>
    <row r="825" spans="2:2" ht="12.75" x14ac:dyDescent="0.2">
      <c r="B825" s="150"/>
    </row>
    <row r="826" spans="2:2" ht="12.75" x14ac:dyDescent="0.2">
      <c r="B826" s="150"/>
    </row>
    <row r="827" spans="2:2" ht="12.75" x14ac:dyDescent="0.2">
      <c r="B827" s="150"/>
    </row>
    <row r="828" spans="2:2" ht="12.75" x14ac:dyDescent="0.2">
      <c r="B828" s="150"/>
    </row>
    <row r="829" spans="2:2" ht="12.75" x14ac:dyDescent="0.2">
      <c r="B829" s="150"/>
    </row>
    <row r="830" spans="2:2" ht="12.75" x14ac:dyDescent="0.2">
      <c r="B830" s="150"/>
    </row>
    <row r="831" spans="2:2" ht="12.75" x14ac:dyDescent="0.2">
      <c r="B831" s="150"/>
    </row>
    <row r="832" spans="2:2" ht="12.75" x14ac:dyDescent="0.2">
      <c r="B832" s="150"/>
    </row>
    <row r="833" spans="2:2" ht="12.75" x14ac:dyDescent="0.2">
      <c r="B833" s="150"/>
    </row>
    <row r="834" spans="2:2" ht="12.75" x14ac:dyDescent="0.2">
      <c r="B834" s="150"/>
    </row>
    <row r="835" spans="2:2" ht="12.75" x14ac:dyDescent="0.2">
      <c r="B835" s="150"/>
    </row>
    <row r="836" spans="2:2" ht="12.75" x14ac:dyDescent="0.2">
      <c r="B836" s="150"/>
    </row>
    <row r="837" spans="2:2" ht="12.75" x14ac:dyDescent="0.2">
      <c r="B837" s="150"/>
    </row>
    <row r="838" spans="2:2" ht="12.75" x14ac:dyDescent="0.2">
      <c r="B838" s="150"/>
    </row>
    <row r="839" spans="2:2" ht="12.75" x14ac:dyDescent="0.2">
      <c r="B839" s="150"/>
    </row>
    <row r="840" spans="2:2" ht="12.75" x14ac:dyDescent="0.2">
      <c r="B840" s="150"/>
    </row>
    <row r="841" spans="2:2" ht="12.75" x14ac:dyDescent="0.2">
      <c r="B841" s="150"/>
    </row>
    <row r="842" spans="2:2" ht="12.75" x14ac:dyDescent="0.2">
      <c r="B842" s="150"/>
    </row>
    <row r="843" spans="2:2" ht="12.75" x14ac:dyDescent="0.2">
      <c r="B843" s="150"/>
    </row>
    <row r="844" spans="2:2" ht="12.75" x14ac:dyDescent="0.2">
      <c r="B844" s="150"/>
    </row>
    <row r="845" spans="2:2" ht="12.75" x14ac:dyDescent="0.2">
      <c r="B845" s="150"/>
    </row>
    <row r="846" spans="2:2" ht="12.75" x14ac:dyDescent="0.2">
      <c r="B846" s="150"/>
    </row>
    <row r="847" spans="2:2" ht="12.75" x14ac:dyDescent="0.2">
      <c r="B847" s="150"/>
    </row>
    <row r="848" spans="2:2" ht="12.75" x14ac:dyDescent="0.2">
      <c r="B848" s="150"/>
    </row>
    <row r="849" spans="2:2" ht="12.75" x14ac:dyDescent="0.2">
      <c r="B849" s="150"/>
    </row>
    <row r="850" spans="2:2" ht="12.75" x14ac:dyDescent="0.2">
      <c r="B850" s="150"/>
    </row>
    <row r="851" spans="2:2" ht="12.75" x14ac:dyDescent="0.2">
      <c r="B851" s="150"/>
    </row>
    <row r="852" spans="2:2" ht="12.75" x14ac:dyDescent="0.2">
      <c r="B852" s="150"/>
    </row>
    <row r="853" spans="2:2" ht="12.75" x14ac:dyDescent="0.2">
      <c r="B853" s="150"/>
    </row>
    <row r="854" spans="2:2" ht="12.75" x14ac:dyDescent="0.2">
      <c r="B854" s="150"/>
    </row>
    <row r="855" spans="2:2" ht="12.75" x14ac:dyDescent="0.2">
      <c r="B855" s="150"/>
    </row>
    <row r="856" spans="2:2" ht="12.75" x14ac:dyDescent="0.2">
      <c r="B856" s="150"/>
    </row>
    <row r="857" spans="2:2" ht="12.75" x14ac:dyDescent="0.2">
      <c r="B857" s="150"/>
    </row>
    <row r="858" spans="2:2" ht="12.75" x14ac:dyDescent="0.2">
      <c r="B858" s="150"/>
    </row>
    <row r="859" spans="2:2" ht="12.75" x14ac:dyDescent="0.2">
      <c r="B859" s="150"/>
    </row>
    <row r="860" spans="2:2" ht="12.75" x14ac:dyDescent="0.2">
      <c r="B860" s="150"/>
    </row>
    <row r="861" spans="2:2" ht="12.75" x14ac:dyDescent="0.2">
      <c r="B861" s="150"/>
    </row>
    <row r="862" spans="2:2" ht="12.75" x14ac:dyDescent="0.2">
      <c r="B862" s="150"/>
    </row>
    <row r="863" spans="2:2" ht="12.75" x14ac:dyDescent="0.2">
      <c r="B863" s="150"/>
    </row>
    <row r="864" spans="2:2" ht="12.75" x14ac:dyDescent="0.2">
      <c r="B864" s="150"/>
    </row>
    <row r="865" spans="2:2" ht="12.75" x14ac:dyDescent="0.2">
      <c r="B865" s="150"/>
    </row>
    <row r="866" spans="2:2" ht="12.75" x14ac:dyDescent="0.2">
      <c r="B866" s="150"/>
    </row>
    <row r="867" spans="2:2" ht="12.75" x14ac:dyDescent="0.2">
      <c r="B867" s="150"/>
    </row>
    <row r="868" spans="2:2" ht="12.75" x14ac:dyDescent="0.2">
      <c r="B868" s="150"/>
    </row>
    <row r="869" spans="2:2" ht="12.75" x14ac:dyDescent="0.2">
      <c r="B869" s="150"/>
    </row>
    <row r="870" spans="2:2" ht="12.75" x14ac:dyDescent="0.2">
      <c r="B870" s="150"/>
    </row>
    <row r="871" spans="2:2" ht="12.75" x14ac:dyDescent="0.2">
      <c r="B871" s="150"/>
    </row>
    <row r="872" spans="2:2" ht="12.75" x14ac:dyDescent="0.2">
      <c r="B872" s="150"/>
    </row>
    <row r="873" spans="2:2" ht="12.75" x14ac:dyDescent="0.2">
      <c r="B873" s="150"/>
    </row>
    <row r="874" spans="2:2" ht="12.75" x14ac:dyDescent="0.2">
      <c r="B874" s="150"/>
    </row>
    <row r="875" spans="2:2" ht="12.75" x14ac:dyDescent="0.2">
      <c r="B875" s="150"/>
    </row>
    <row r="876" spans="2:2" ht="12.75" x14ac:dyDescent="0.2">
      <c r="B876" s="150"/>
    </row>
    <row r="877" spans="2:2" ht="12.75" x14ac:dyDescent="0.2">
      <c r="B877" s="150"/>
    </row>
    <row r="878" spans="2:2" ht="12.75" x14ac:dyDescent="0.2">
      <c r="B878" s="150"/>
    </row>
    <row r="879" spans="2:2" ht="12.75" x14ac:dyDescent="0.2">
      <c r="B879" s="150"/>
    </row>
    <row r="880" spans="2:2" ht="12.75" x14ac:dyDescent="0.2">
      <c r="B880" s="150"/>
    </row>
    <row r="881" spans="2:2" ht="12.75" x14ac:dyDescent="0.2">
      <c r="B881" s="150"/>
    </row>
    <row r="882" spans="2:2" ht="12.75" x14ac:dyDescent="0.2">
      <c r="B882" s="150"/>
    </row>
    <row r="883" spans="2:2" ht="12.75" x14ac:dyDescent="0.2">
      <c r="B883" s="150"/>
    </row>
    <row r="884" spans="2:2" ht="12.75" x14ac:dyDescent="0.2">
      <c r="B884" s="150"/>
    </row>
    <row r="885" spans="2:2" ht="12.75" x14ac:dyDescent="0.2">
      <c r="B885" s="150"/>
    </row>
    <row r="886" spans="2:2" ht="12.75" x14ac:dyDescent="0.2">
      <c r="B886" s="150"/>
    </row>
    <row r="887" spans="2:2" ht="12.75" x14ac:dyDescent="0.2">
      <c r="B887" s="150"/>
    </row>
    <row r="888" spans="2:2" ht="12.75" x14ac:dyDescent="0.2">
      <c r="B888" s="150"/>
    </row>
    <row r="889" spans="2:2" ht="12.75" x14ac:dyDescent="0.2">
      <c r="B889" s="150"/>
    </row>
    <row r="890" spans="2:2" ht="12.75" x14ac:dyDescent="0.2">
      <c r="B890" s="150"/>
    </row>
    <row r="891" spans="2:2" ht="12.75" x14ac:dyDescent="0.2">
      <c r="B891" s="150"/>
    </row>
    <row r="892" spans="2:2" ht="12.75" x14ac:dyDescent="0.2">
      <c r="B892" s="150"/>
    </row>
    <row r="893" spans="2:2" ht="12.75" x14ac:dyDescent="0.2">
      <c r="B893" s="150"/>
    </row>
    <row r="894" spans="2:2" ht="12.75" x14ac:dyDescent="0.2">
      <c r="B894" s="150"/>
    </row>
    <row r="895" spans="2:2" ht="12.75" x14ac:dyDescent="0.2">
      <c r="B895" s="150"/>
    </row>
    <row r="896" spans="2:2" ht="12.75" x14ac:dyDescent="0.2">
      <c r="B896" s="150"/>
    </row>
    <row r="897" spans="2:2" ht="12.75" x14ac:dyDescent="0.2">
      <c r="B897" s="150"/>
    </row>
    <row r="898" spans="2:2" ht="12.75" x14ac:dyDescent="0.2">
      <c r="B898" s="150"/>
    </row>
    <row r="899" spans="2:2" ht="12.75" x14ac:dyDescent="0.2">
      <c r="B899" s="150"/>
    </row>
    <row r="900" spans="2:2" ht="12.75" x14ac:dyDescent="0.2">
      <c r="B900" s="150"/>
    </row>
    <row r="901" spans="2:2" ht="12.75" x14ac:dyDescent="0.2">
      <c r="B901" s="150"/>
    </row>
    <row r="902" spans="2:2" ht="12.75" x14ac:dyDescent="0.2">
      <c r="B902" s="150"/>
    </row>
    <row r="903" spans="2:2" ht="12.75" x14ac:dyDescent="0.2">
      <c r="B903" s="150"/>
    </row>
    <row r="904" spans="2:2" ht="12.75" x14ac:dyDescent="0.2">
      <c r="B904" s="150"/>
    </row>
    <row r="905" spans="2:2" ht="12.75" x14ac:dyDescent="0.2">
      <c r="B905" s="150"/>
    </row>
    <row r="906" spans="2:2" ht="12.75" x14ac:dyDescent="0.2">
      <c r="B906" s="150"/>
    </row>
    <row r="907" spans="2:2" ht="12.75" x14ac:dyDescent="0.2">
      <c r="B907" s="150"/>
    </row>
    <row r="908" spans="2:2" ht="12.75" x14ac:dyDescent="0.2">
      <c r="B908" s="150"/>
    </row>
    <row r="909" spans="2:2" ht="12.75" x14ac:dyDescent="0.2">
      <c r="B909" s="150"/>
    </row>
    <row r="910" spans="2:2" ht="12.75" x14ac:dyDescent="0.2">
      <c r="B910" s="150"/>
    </row>
    <row r="911" spans="2:2" ht="12.75" x14ac:dyDescent="0.2">
      <c r="B911" s="150"/>
    </row>
    <row r="912" spans="2:2" ht="12.75" x14ac:dyDescent="0.2">
      <c r="B912" s="150"/>
    </row>
    <row r="913" spans="2:2" ht="12.75" x14ac:dyDescent="0.2">
      <c r="B913" s="150"/>
    </row>
    <row r="914" spans="2:2" ht="12.75" x14ac:dyDescent="0.2">
      <c r="B914" s="150"/>
    </row>
    <row r="915" spans="2:2" ht="12.75" x14ac:dyDescent="0.2">
      <c r="B915" s="150"/>
    </row>
    <row r="916" spans="2:2" ht="12.75" x14ac:dyDescent="0.2">
      <c r="B916" s="150"/>
    </row>
    <row r="917" spans="2:2" ht="12.75" x14ac:dyDescent="0.2">
      <c r="B917" s="150"/>
    </row>
    <row r="918" spans="2:2" ht="12.75" x14ac:dyDescent="0.2">
      <c r="B918" s="150"/>
    </row>
    <row r="919" spans="2:2" ht="12.75" x14ac:dyDescent="0.2">
      <c r="B919" s="150"/>
    </row>
    <row r="920" spans="2:2" ht="12.75" x14ac:dyDescent="0.2">
      <c r="B920" s="150"/>
    </row>
    <row r="921" spans="2:2" ht="12.75" x14ac:dyDescent="0.2">
      <c r="B921" s="150"/>
    </row>
    <row r="922" spans="2:2" ht="12.75" x14ac:dyDescent="0.2">
      <c r="B922" s="150"/>
    </row>
    <row r="923" spans="2:2" ht="12.75" x14ac:dyDescent="0.2">
      <c r="B923" s="150"/>
    </row>
    <row r="924" spans="2:2" ht="12.75" x14ac:dyDescent="0.2">
      <c r="B924" s="150"/>
    </row>
    <row r="925" spans="2:2" ht="12.75" x14ac:dyDescent="0.2">
      <c r="B925" s="150"/>
    </row>
    <row r="926" spans="2:2" ht="12.75" x14ac:dyDescent="0.2">
      <c r="B926" s="150"/>
    </row>
    <row r="927" spans="2:2" ht="12.75" x14ac:dyDescent="0.2">
      <c r="B927" s="150"/>
    </row>
    <row r="928" spans="2:2" ht="12.75" x14ac:dyDescent="0.2">
      <c r="B928" s="150"/>
    </row>
    <row r="929" spans="2:2" ht="12.75" x14ac:dyDescent="0.2">
      <c r="B929" s="150"/>
    </row>
    <row r="930" spans="2:2" ht="12.75" x14ac:dyDescent="0.2">
      <c r="B930" s="150"/>
    </row>
    <row r="931" spans="2:2" ht="12.75" x14ac:dyDescent="0.2">
      <c r="B931" s="150"/>
    </row>
    <row r="932" spans="2:2" ht="12.75" x14ac:dyDescent="0.2">
      <c r="B932" s="150"/>
    </row>
    <row r="933" spans="2:2" ht="12.75" x14ac:dyDescent="0.2">
      <c r="B933" s="150"/>
    </row>
    <row r="934" spans="2:2" ht="12.75" x14ac:dyDescent="0.2">
      <c r="B934" s="150"/>
    </row>
    <row r="935" spans="2:2" ht="12.75" x14ac:dyDescent="0.2">
      <c r="B935" s="150"/>
    </row>
    <row r="936" spans="2:2" ht="12.75" x14ac:dyDescent="0.2">
      <c r="B936" s="150"/>
    </row>
    <row r="937" spans="2:2" ht="12.75" x14ac:dyDescent="0.2">
      <c r="B937" s="150"/>
    </row>
    <row r="938" spans="2:2" ht="12.75" x14ac:dyDescent="0.2">
      <c r="B938" s="150"/>
    </row>
    <row r="939" spans="2:2" ht="12.75" x14ac:dyDescent="0.2">
      <c r="B939" s="150"/>
    </row>
    <row r="940" spans="2:2" ht="12.75" x14ac:dyDescent="0.2">
      <c r="B940" s="150"/>
    </row>
    <row r="941" spans="2:2" ht="12.75" x14ac:dyDescent="0.2">
      <c r="B941" s="150"/>
    </row>
    <row r="942" spans="2:2" ht="12.75" x14ac:dyDescent="0.2">
      <c r="B942" s="150"/>
    </row>
    <row r="943" spans="2:2" ht="12.75" x14ac:dyDescent="0.2">
      <c r="B943" s="150"/>
    </row>
    <row r="944" spans="2:2" ht="12.75" x14ac:dyDescent="0.2">
      <c r="B944" s="150"/>
    </row>
    <row r="945" spans="2:2" ht="12.75" x14ac:dyDescent="0.2">
      <c r="B945" s="150"/>
    </row>
    <row r="946" spans="2:2" ht="12.75" x14ac:dyDescent="0.2">
      <c r="B946" s="150"/>
    </row>
    <row r="947" spans="2:2" ht="12.75" x14ac:dyDescent="0.2">
      <c r="B947" s="150"/>
    </row>
    <row r="948" spans="2:2" ht="12.75" x14ac:dyDescent="0.2">
      <c r="B948" s="150"/>
    </row>
    <row r="949" spans="2:2" ht="12.75" x14ac:dyDescent="0.2">
      <c r="B949" s="150"/>
    </row>
    <row r="950" spans="2:2" ht="12.75" x14ac:dyDescent="0.2">
      <c r="B950" s="150"/>
    </row>
    <row r="951" spans="2:2" ht="12.75" x14ac:dyDescent="0.2">
      <c r="B951" s="150"/>
    </row>
    <row r="952" spans="2:2" ht="12.75" x14ac:dyDescent="0.2">
      <c r="B952" s="150"/>
    </row>
    <row r="953" spans="2:2" ht="12.75" x14ac:dyDescent="0.2">
      <c r="B953" s="150"/>
    </row>
    <row r="954" spans="2:2" ht="12.75" x14ac:dyDescent="0.2">
      <c r="B954" s="150"/>
    </row>
    <row r="955" spans="2:2" ht="12.75" x14ac:dyDescent="0.2">
      <c r="B955" s="150"/>
    </row>
    <row r="956" spans="2:2" ht="12.75" x14ac:dyDescent="0.2">
      <c r="B956" s="150"/>
    </row>
    <row r="957" spans="2:2" ht="12.75" x14ac:dyDescent="0.2">
      <c r="B957" s="150"/>
    </row>
    <row r="958" spans="2:2" ht="12.75" x14ac:dyDescent="0.2">
      <c r="B958" s="150"/>
    </row>
    <row r="959" spans="2:2" ht="12.75" x14ac:dyDescent="0.2">
      <c r="B959" s="150"/>
    </row>
    <row r="960" spans="2:2" ht="12.75" x14ac:dyDescent="0.2">
      <c r="B960" s="150"/>
    </row>
    <row r="961" spans="2:2" ht="12.75" x14ac:dyDescent="0.2">
      <c r="B961" s="150"/>
    </row>
    <row r="962" spans="2:2" ht="12.75" x14ac:dyDescent="0.2">
      <c r="B962" s="150"/>
    </row>
    <row r="963" spans="2:2" ht="12.75" x14ac:dyDescent="0.2">
      <c r="B963" s="150"/>
    </row>
    <row r="964" spans="2:2" ht="12.75" x14ac:dyDescent="0.2">
      <c r="B964" s="150"/>
    </row>
    <row r="965" spans="2:2" ht="12.75" x14ac:dyDescent="0.2">
      <c r="B965" s="150"/>
    </row>
    <row r="966" spans="2:2" ht="12.75" x14ac:dyDescent="0.2">
      <c r="B966" s="150"/>
    </row>
    <row r="967" spans="2:2" ht="12.75" x14ac:dyDescent="0.2">
      <c r="B967" s="150"/>
    </row>
    <row r="968" spans="2:2" ht="12.75" x14ac:dyDescent="0.2">
      <c r="B968" s="150"/>
    </row>
    <row r="969" spans="2:2" ht="12.75" x14ac:dyDescent="0.2">
      <c r="B969" s="150"/>
    </row>
    <row r="970" spans="2:2" ht="12.75" x14ac:dyDescent="0.2">
      <c r="B970" s="150"/>
    </row>
    <row r="971" spans="2:2" ht="12.75" x14ac:dyDescent="0.2">
      <c r="B971" s="150"/>
    </row>
    <row r="972" spans="2:2" ht="12.75" x14ac:dyDescent="0.2">
      <c r="B972" s="150"/>
    </row>
    <row r="973" spans="2:2" ht="12.75" x14ac:dyDescent="0.2">
      <c r="B973" s="150"/>
    </row>
    <row r="974" spans="2:2" ht="12.75" x14ac:dyDescent="0.2">
      <c r="B974" s="150"/>
    </row>
    <row r="975" spans="2:2" ht="12.75" x14ac:dyDescent="0.2">
      <c r="B975" s="150"/>
    </row>
    <row r="976" spans="2:2" ht="12.75" x14ac:dyDescent="0.2">
      <c r="B976" s="150"/>
    </row>
    <row r="977" spans="2:2" ht="12.75" x14ac:dyDescent="0.2">
      <c r="B977" s="150"/>
    </row>
    <row r="978" spans="2:2" ht="12.75" x14ac:dyDescent="0.2">
      <c r="B978" s="150"/>
    </row>
    <row r="979" spans="2:2" ht="12.75" x14ac:dyDescent="0.2">
      <c r="B979" s="150"/>
    </row>
    <row r="980" spans="2:2" ht="12.75" x14ac:dyDescent="0.2">
      <c r="B980" s="150"/>
    </row>
    <row r="981" spans="2:2" ht="12.75" x14ac:dyDescent="0.2">
      <c r="B981" s="150"/>
    </row>
    <row r="982" spans="2:2" ht="12.75" x14ac:dyDescent="0.2">
      <c r="B982" s="150"/>
    </row>
    <row r="983" spans="2:2" ht="12.75" x14ac:dyDescent="0.2">
      <c r="B983" s="150"/>
    </row>
    <row r="984" spans="2:2" ht="12.75" x14ac:dyDescent="0.2">
      <c r="B984" s="150"/>
    </row>
    <row r="985" spans="2:2" ht="12.75" x14ac:dyDescent="0.2">
      <c r="B985" s="150"/>
    </row>
    <row r="986" spans="2:2" ht="12.75" x14ac:dyDescent="0.2">
      <c r="B986" s="150"/>
    </row>
    <row r="987" spans="2:2" ht="12.75" x14ac:dyDescent="0.2">
      <c r="B987" s="150"/>
    </row>
    <row r="988" spans="2:2" ht="12.75" x14ac:dyDescent="0.2">
      <c r="B988" s="150"/>
    </row>
    <row r="989" spans="2:2" ht="12.75" x14ac:dyDescent="0.2">
      <c r="B989" s="150"/>
    </row>
    <row r="990" spans="2:2" ht="12.75" x14ac:dyDescent="0.2">
      <c r="B990" s="150"/>
    </row>
    <row r="991" spans="2:2" ht="12.75" x14ac:dyDescent="0.2">
      <c r="B991" s="150"/>
    </row>
    <row r="992" spans="2:2" ht="12.75" x14ac:dyDescent="0.2">
      <c r="B992" s="150"/>
    </row>
    <row r="993" spans="2:2" ht="12.75" x14ac:dyDescent="0.2">
      <c r="B993" s="150"/>
    </row>
    <row r="994" spans="2:2" ht="12.75" x14ac:dyDescent="0.2">
      <c r="B994" s="150"/>
    </row>
    <row r="995" spans="2:2" ht="12.75" x14ac:dyDescent="0.2">
      <c r="B995" s="150"/>
    </row>
    <row r="996" spans="2:2" ht="12.75" x14ac:dyDescent="0.2">
      <c r="B996" s="150"/>
    </row>
    <row r="997" spans="2:2" ht="12.75" x14ac:dyDescent="0.2">
      <c r="B997" s="150"/>
    </row>
    <row r="998" spans="2:2" ht="12.75" x14ac:dyDescent="0.2">
      <c r="B998" s="150"/>
    </row>
    <row r="999" spans="2:2" ht="12.75" x14ac:dyDescent="0.2">
      <c r="B999" s="150"/>
    </row>
    <row r="1000" spans="2:2" ht="12.75" x14ac:dyDescent="0.2">
      <c r="B1000" s="150"/>
    </row>
  </sheetData>
  <pageMargins left="0.7" right="0.7" top="0.75" bottom="0.75" header="0.3" footer="0.3"/>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100-000000000000}">
  <sheetPr codeName="Sheet77"/>
  <dimension ref="A1:K27"/>
  <sheetViews>
    <sheetView zoomScale="85" workbookViewId="0">
      <selection activeCell="F3" sqref="F3"/>
    </sheetView>
  </sheetViews>
  <sheetFormatPr defaultRowHeight="12.75" x14ac:dyDescent="0.2"/>
  <cols>
    <col min="2" max="2" width="5.7109375" customWidth="1"/>
    <col min="4" max="4" width="24.140625" customWidth="1"/>
    <col min="6" max="6" width="11.5703125" bestFit="1" customWidth="1"/>
    <col min="9" max="9" width="12" customWidth="1"/>
    <col min="10" max="10" width="11.7109375" bestFit="1" customWidth="1"/>
    <col min="11" max="11" width="12.28515625" customWidth="1"/>
  </cols>
  <sheetData>
    <row r="1" spans="1:11" ht="33.75" x14ac:dyDescent="0.5">
      <c r="B1" s="358"/>
      <c r="C1" s="358"/>
      <c r="D1" s="358"/>
      <c r="E1" s="358"/>
      <c r="F1" s="358"/>
      <c r="G1" s="5"/>
      <c r="H1" s="5"/>
      <c r="I1" s="5"/>
      <c r="J1" s="92">
        <v>36</v>
      </c>
    </row>
    <row r="2" spans="1:11" ht="39.75" customHeight="1" x14ac:dyDescent="0.25">
      <c r="B2" s="119"/>
      <c r="C2" s="95" t="s">
        <v>3</v>
      </c>
      <c r="D2" s="96" t="s">
        <v>0</v>
      </c>
      <c r="E2" s="97" t="s">
        <v>1</v>
      </c>
      <c r="F2" s="95" t="s">
        <v>170</v>
      </c>
      <c r="G2" s="8" t="s">
        <v>54</v>
      </c>
      <c r="H2" s="9" t="s">
        <v>171</v>
      </c>
      <c r="I2" s="8" t="s">
        <v>25</v>
      </c>
      <c r="J2" s="37" t="s">
        <v>42</v>
      </c>
      <c r="K2" s="8" t="s">
        <v>2</v>
      </c>
    </row>
    <row r="3" spans="1:11" ht="21.75" customHeight="1" x14ac:dyDescent="0.25">
      <c r="B3" s="16"/>
      <c r="C3" s="18">
        <v>1</v>
      </c>
      <c r="D3" s="17" t="s">
        <v>86</v>
      </c>
      <c r="E3" s="98">
        <v>30</v>
      </c>
      <c r="F3" s="9">
        <v>0</v>
      </c>
      <c r="G3" s="8">
        <v>0</v>
      </c>
      <c r="H3" s="9">
        <v>0</v>
      </c>
      <c r="I3" s="8"/>
      <c r="J3" s="60">
        <f>H3/J1</f>
        <v>0</v>
      </c>
      <c r="K3" s="15">
        <f>SUM(E3*H3)</f>
        <v>0</v>
      </c>
    </row>
    <row r="4" spans="1:11" ht="21.75" customHeight="1" x14ac:dyDescent="0.25">
      <c r="B4" s="16"/>
      <c r="C4" s="18">
        <v>1</v>
      </c>
      <c r="D4" s="17" t="s">
        <v>86</v>
      </c>
      <c r="E4" s="98">
        <v>5</v>
      </c>
      <c r="F4" s="9">
        <v>0</v>
      </c>
      <c r="G4" s="8">
        <v>0</v>
      </c>
      <c r="H4" s="9">
        <v>0</v>
      </c>
      <c r="I4" s="8"/>
      <c r="J4" s="60">
        <f>H4/J1</f>
        <v>0</v>
      </c>
      <c r="K4" s="15">
        <f>SUM(E4*H4)</f>
        <v>0</v>
      </c>
    </row>
    <row r="5" spans="1:11" ht="21.75" customHeight="1" x14ac:dyDescent="0.25">
      <c r="B5" s="16"/>
      <c r="C5" s="18">
        <v>1</v>
      </c>
      <c r="D5" s="17" t="s">
        <v>87</v>
      </c>
      <c r="E5" s="50">
        <v>50</v>
      </c>
      <c r="F5" s="9">
        <v>0</v>
      </c>
      <c r="G5" s="8">
        <v>0</v>
      </c>
      <c r="H5" s="9">
        <v>0</v>
      </c>
      <c r="I5" s="19">
        <f>H5/C5</f>
        <v>0</v>
      </c>
      <c r="J5" s="60">
        <f>H5/J1</f>
        <v>0</v>
      </c>
      <c r="K5" s="15">
        <f>SUM(E5*H5)</f>
        <v>0</v>
      </c>
    </row>
    <row r="6" spans="1:11" ht="21.75" customHeight="1" x14ac:dyDescent="0.25">
      <c r="A6" s="12"/>
      <c r="B6" s="16"/>
      <c r="C6" s="18">
        <v>14</v>
      </c>
      <c r="D6" s="17" t="s">
        <v>88</v>
      </c>
      <c r="E6" s="50">
        <v>35</v>
      </c>
      <c r="F6" s="9">
        <v>0</v>
      </c>
      <c r="G6" s="19">
        <f>F6*1.1</f>
        <v>0</v>
      </c>
      <c r="H6" s="9">
        <v>0</v>
      </c>
      <c r="I6" s="19">
        <f>H6/C6</f>
        <v>0</v>
      </c>
      <c r="J6" s="60">
        <f>H6/J1</f>
        <v>0</v>
      </c>
      <c r="K6" s="15">
        <f>SUM(E6*H6)</f>
        <v>0</v>
      </c>
    </row>
    <row r="7" spans="1:11" ht="21.75" customHeight="1" x14ac:dyDescent="0.25">
      <c r="B7" s="16"/>
      <c r="C7" s="18">
        <v>14</v>
      </c>
      <c r="D7" s="17" t="s">
        <v>89</v>
      </c>
      <c r="E7" s="50">
        <v>35</v>
      </c>
      <c r="F7" s="9">
        <v>0</v>
      </c>
      <c r="G7" s="19">
        <f>F7*1.1</f>
        <v>0</v>
      </c>
      <c r="H7" s="9">
        <v>0</v>
      </c>
      <c r="I7" s="19">
        <f t="shared" ref="I7:I14" si="0">H7/C7</f>
        <v>0</v>
      </c>
      <c r="J7" s="60">
        <f>H7/J1</f>
        <v>0</v>
      </c>
      <c r="K7" s="15">
        <f t="shared" ref="K7:K12" si="1">SUM(E7*H7)</f>
        <v>0</v>
      </c>
    </row>
    <row r="8" spans="1:11" ht="21.75" customHeight="1" x14ac:dyDescent="0.3">
      <c r="A8" s="12"/>
      <c r="B8" s="120"/>
      <c r="C8" s="111">
        <v>14</v>
      </c>
      <c r="D8" s="112" t="s">
        <v>91</v>
      </c>
      <c r="E8" s="51">
        <v>25</v>
      </c>
      <c r="F8" s="9">
        <v>0</v>
      </c>
      <c r="G8" s="19">
        <f t="shared" ref="G8:G14" si="2">F8*1.1</f>
        <v>0</v>
      </c>
      <c r="H8" s="9">
        <v>0</v>
      </c>
      <c r="I8" s="19">
        <f t="shared" si="0"/>
        <v>0</v>
      </c>
      <c r="J8" s="60">
        <f>H8/J1</f>
        <v>0</v>
      </c>
      <c r="K8" s="15">
        <f t="shared" si="1"/>
        <v>0</v>
      </c>
    </row>
    <row r="9" spans="1:11" ht="21.75" customHeight="1" x14ac:dyDescent="0.3">
      <c r="A9" s="12"/>
      <c r="B9" s="120"/>
      <c r="C9" s="111">
        <v>6</v>
      </c>
      <c r="D9" s="112" t="s">
        <v>120</v>
      </c>
      <c r="E9" s="51">
        <v>25</v>
      </c>
      <c r="F9" s="9">
        <v>0</v>
      </c>
      <c r="G9" s="19">
        <f t="shared" si="2"/>
        <v>0</v>
      </c>
      <c r="H9" s="9">
        <v>0</v>
      </c>
      <c r="I9" s="19">
        <f t="shared" si="0"/>
        <v>0</v>
      </c>
      <c r="J9" s="60">
        <f>H9/J1</f>
        <v>0</v>
      </c>
      <c r="K9" s="15">
        <f t="shared" si="1"/>
        <v>0</v>
      </c>
    </row>
    <row r="10" spans="1:11" ht="21.75" customHeight="1" x14ac:dyDescent="0.3">
      <c r="B10" s="120"/>
      <c r="C10" s="111">
        <v>6</v>
      </c>
      <c r="D10" s="112" t="s">
        <v>90</v>
      </c>
      <c r="E10" s="51">
        <v>25</v>
      </c>
      <c r="F10" s="9">
        <v>0</v>
      </c>
      <c r="G10" s="19">
        <f t="shared" si="2"/>
        <v>0</v>
      </c>
      <c r="H10" s="9">
        <v>0</v>
      </c>
      <c r="I10" s="19">
        <f t="shared" si="0"/>
        <v>0</v>
      </c>
      <c r="J10" s="60">
        <f>H10/J1</f>
        <v>0</v>
      </c>
      <c r="K10" s="15">
        <f t="shared" si="1"/>
        <v>0</v>
      </c>
    </row>
    <row r="11" spans="1:11" ht="21.75" customHeight="1" x14ac:dyDescent="0.3">
      <c r="B11" s="120"/>
      <c r="C11" s="111">
        <v>14</v>
      </c>
      <c r="D11" s="112" t="s">
        <v>119</v>
      </c>
      <c r="E11" s="51">
        <v>20</v>
      </c>
      <c r="F11" s="9">
        <v>0</v>
      </c>
      <c r="G11" s="19">
        <f t="shared" si="2"/>
        <v>0</v>
      </c>
      <c r="H11" s="9">
        <v>0</v>
      </c>
      <c r="I11" s="19">
        <f t="shared" si="0"/>
        <v>0</v>
      </c>
      <c r="J11" s="60">
        <f>H11/J1</f>
        <v>0</v>
      </c>
      <c r="K11" s="15">
        <f t="shared" si="1"/>
        <v>0</v>
      </c>
    </row>
    <row r="12" spans="1:11" ht="21.75" customHeight="1" x14ac:dyDescent="0.3">
      <c r="B12" s="120"/>
      <c r="C12" s="111">
        <v>16</v>
      </c>
      <c r="D12" s="112" t="s">
        <v>92</v>
      </c>
      <c r="E12" s="51">
        <v>17</v>
      </c>
      <c r="F12" s="9">
        <v>0</v>
      </c>
      <c r="G12" s="19">
        <f t="shared" si="2"/>
        <v>0</v>
      </c>
      <c r="H12" s="9">
        <v>0</v>
      </c>
      <c r="I12" s="19">
        <f t="shared" si="0"/>
        <v>0</v>
      </c>
      <c r="J12" s="60">
        <f>H12/J1</f>
        <v>0</v>
      </c>
      <c r="K12" s="15">
        <f t="shared" si="1"/>
        <v>0</v>
      </c>
    </row>
    <row r="13" spans="1:11" ht="21.75" customHeight="1" x14ac:dyDescent="0.3">
      <c r="B13" s="120"/>
      <c r="C13" s="111">
        <v>14</v>
      </c>
      <c r="D13" s="112" t="s">
        <v>93</v>
      </c>
      <c r="E13" s="51">
        <v>12</v>
      </c>
      <c r="F13" s="9">
        <v>0</v>
      </c>
      <c r="G13" s="19">
        <f t="shared" si="2"/>
        <v>0</v>
      </c>
      <c r="H13" s="9">
        <v>0</v>
      </c>
      <c r="I13" s="19">
        <f t="shared" si="0"/>
        <v>0</v>
      </c>
      <c r="J13" s="60">
        <f>H13/J1</f>
        <v>0</v>
      </c>
      <c r="K13" s="15">
        <f>SUM(E13*H13)</f>
        <v>0</v>
      </c>
    </row>
    <row r="14" spans="1:11" ht="21.75" customHeight="1" x14ac:dyDescent="0.3">
      <c r="B14" s="120"/>
      <c r="C14" s="111">
        <v>14</v>
      </c>
      <c r="D14" s="112" t="s">
        <v>158</v>
      </c>
      <c r="E14" s="51">
        <v>17</v>
      </c>
      <c r="F14" s="9">
        <v>0</v>
      </c>
      <c r="G14" s="19">
        <f t="shared" si="2"/>
        <v>0</v>
      </c>
      <c r="H14" s="9">
        <v>0</v>
      </c>
      <c r="I14" s="19">
        <f t="shared" si="0"/>
        <v>0</v>
      </c>
      <c r="J14" s="60">
        <f>H14/J1</f>
        <v>0</v>
      </c>
      <c r="K14" s="15">
        <f>SUM(E14*H14)</f>
        <v>0</v>
      </c>
    </row>
    <row r="15" spans="1:11" ht="21.75" customHeight="1" x14ac:dyDescent="0.3">
      <c r="B15" s="6"/>
      <c r="C15" s="111"/>
      <c r="D15" s="112"/>
      <c r="E15" s="51"/>
      <c r="F15" s="9"/>
      <c r="G15" s="19"/>
      <c r="H15" s="9"/>
      <c r="I15" s="19"/>
      <c r="J15" s="60"/>
      <c r="K15" s="15"/>
    </row>
    <row r="16" spans="1:11" ht="21.75" customHeight="1" x14ac:dyDescent="0.3">
      <c r="B16" s="6"/>
      <c r="C16" s="111"/>
      <c r="D16" s="112"/>
      <c r="E16" s="51"/>
      <c r="F16" s="9"/>
      <c r="G16" s="19"/>
      <c r="H16" s="9"/>
      <c r="I16" s="19"/>
      <c r="J16" s="60"/>
      <c r="K16" s="15"/>
    </row>
    <row r="17" spans="1:11" ht="21.75" customHeight="1" x14ac:dyDescent="0.3">
      <c r="B17" s="6"/>
      <c r="C17" s="111"/>
      <c r="D17" s="112"/>
      <c r="E17" s="51"/>
      <c r="F17" s="9"/>
      <c r="G17" s="19"/>
      <c r="H17" s="9"/>
      <c r="I17" s="19"/>
      <c r="J17" s="60"/>
      <c r="K17" s="15"/>
    </row>
    <row r="18" spans="1:11" ht="21.75" customHeight="1" x14ac:dyDescent="0.3">
      <c r="B18" s="6"/>
      <c r="C18" s="111"/>
      <c r="D18" s="112"/>
      <c r="E18" s="51"/>
      <c r="F18" s="9"/>
      <c r="G18" s="19"/>
      <c r="H18" s="9"/>
      <c r="I18" s="19"/>
      <c r="J18" s="60"/>
      <c r="K18" s="15"/>
    </row>
    <row r="19" spans="1:11" ht="21.75" customHeight="1" x14ac:dyDescent="0.3">
      <c r="B19" s="6"/>
      <c r="C19" s="10"/>
      <c r="D19" s="7"/>
      <c r="E19" s="51"/>
      <c r="F19" s="9"/>
      <c r="G19" s="19"/>
      <c r="H19" s="18"/>
      <c r="I19" s="19"/>
      <c r="J19" s="60"/>
      <c r="K19" s="15"/>
    </row>
    <row r="20" spans="1:11" ht="21.75" customHeight="1" x14ac:dyDescent="0.3">
      <c r="B20" s="6"/>
      <c r="C20" s="10"/>
      <c r="D20" s="7"/>
      <c r="E20" s="51"/>
      <c r="F20" s="9"/>
      <c r="G20" s="19"/>
      <c r="H20" s="18"/>
      <c r="I20" s="19"/>
      <c r="J20" s="60"/>
      <c r="K20" s="15"/>
    </row>
    <row r="21" spans="1:11" ht="15" x14ac:dyDescent="0.2">
      <c r="B21" s="2"/>
      <c r="C21" s="3"/>
      <c r="D21" s="4"/>
      <c r="E21" s="34" t="s">
        <v>85</v>
      </c>
      <c r="F21" s="57"/>
      <c r="G21" s="1"/>
      <c r="H21" s="58" t="s">
        <v>55</v>
      </c>
      <c r="I21" s="57">
        <f>F21*1.1</f>
        <v>0</v>
      </c>
      <c r="J21" s="1"/>
      <c r="K21" s="27">
        <f>SUM(K6:K20)</f>
        <v>0</v>
      </c>
    </row>
    <row r="22" spans="1:11" ht="15" x14ac:dyDescent="0.2">
      <c r="B22" s="2"/>
      <c r="C22" s="3"/>
      <c r="D22" s="4"/>
      <c r="F22" s="59"/>
      <c r="G22" s="1"/>
      <c r="H22" s="61" t="s">
        <v>64</v>
      </c>
      <c r="I22" s="58">
        <f>SUM(I3:I18)</f>
        <v>0</v>
      </c>
      <c r="J22" s="1"/>
      <c r="K22" s="31"/>
    </row>
    <row r="23" spans="1:11" ht="15" x14ac:dyDescent="0.2">
      <c r="B23" s="2"/>
      <c r="C23" s="3"/>
      <c r="D23" s="4"/>
      <c r="F23" s="59"/>
      <c r="G23" s="59"/>
      <c r="H23" s="61"/>
      <c r="I23" s="59"/>
      <c r="J23" s="11" t="s">
        <v>57</v>
      </c>
      <c r="K23" s="31">
        <f>K21-I21</f>
        <v>0</v>
      </c>
    </row>
    <row r="24" spans="1:11" x14ac:dyDescent="0.2">
      <c r="E24" s="27"/>
      <c r="F24" s="27"/>
      <c r="H24" s="61"/>
      <c r="I24" s="27"/>
    </row>
    <row r="25" spans="1:11" x14ac:dyDescent="0.2">
      <c r="A25" s="121"/>
    </row>
    <row r="26" spans="1:11" x14ac:dyDescent="0.2">
      <c r="E26" s="34"/>
      <c r="F26" s="32"/>
    </row>
    <row r="27" spans="1:11" x14ac:dyDescent="0.2">
      <c r="I27" s="27"/>
    </row>
  </sheetData>
  <mergeCells count="1">
    <mergeCell ref="B1:F1"/>
  </mergeCells>
  <phoneticPr fontId="3" type="noConversion"/>
  <pageMargins left="0.75" right="0.75" top="0.75" bottom="0.75" header="0.5" footer="0.5"/>
  <pageSetup orientation="landscape" horizontalDpi="4294967293" verticalDpi="1200" r:id="rId1"/>
  <headerFooter alignWithMargins="0"/>
  <drawing r:id="rId2"/>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500-000000000000}">
  <sheetPr codeName="Sheet81">
    <pageSetUpPr fitToPage="1"/>
  </sheetPr>
  <dimension ref="A1:CF44"/>
  <sheetViews>
    <sheetView workbookViewId="0">
      <selection sqref="A1:C1"/>
    </sheetView>
  </sheetViews>
  <sheetFormatPr defaultRowHeight="12.75" x14ac:dyDescent="0.2"/>
  <cols>
    <col min="1" max="84" width="9.5703125" customWidth="1"/>
  </cols>
  <sheetData>
    <row r="1" spans="1:84" ht="42" customHeight="1" x14ac:dyDescent="0.25">
      <c r="A1" s="365">
        <f>'Scout 9'!B20</f>
        <v>0</v>
      </c>
      <c r="B1" s="366"/>
      <c r="C1" s="367"/>
      <c r="D1" s="365">
        <f>'Scout 11'!B20</f>
        <v>0</v>
      </c>
      <c r="E1" s="366"/>
      <c r="F1" s="367"/>
      <c r="G1" s="365">
        <f>'Scout 1'!B20</f>
        <v>0</v>
      </c>
      <c r="H1" s="366"/>
      <c r="I1" s="367"/>
      <c r="J1" s="365" t="e">
        <f>#REF!</f>
        <v>#REF!</v>
      </c>
      <c r="K1" s="366"/>
      <c r="L1" s="367"/>
      <c r="M1" s="365" t="e">
        <f>#REF!</f>
        <v>#REF!</v>
      </c>
      <c r="N1" s="366"/>
      <c r="O1" s="367"/>
      <c r="P1" s="365" t="e">
        <f>#REF!</f>
        <v>#REF!</v>
      </c>
      <c r="Q1" s="366"/>
      <c r="R1" s="367"/>
      <c r="S1" s="365" t="e">
        <f>#REF!</f>
        <v>#REF!</v>
      </c>
      <c r="T1" s="366"/>
      <c r="U1" s="367"/>
      <c r="V1" s="365" t="e">
        <f>#REF!</f>
        <v>#REF!</v>
      </c>
      <c r="W1" s="366"/>
      <c r="X1" s="367"/>
      <c r="Y1" s="365" t="e">
        <f>#REF!</f>
        <v>#REF!</v>
      </c>
      <c r="Z1" s="366"/>
      <c r="AA1" s="367"/>
      <c r="AB1" s="365" t="e">
        <f>#REF!</f>
        <v>#REF!</v>
      </c>
      <c r="AC1" s="366"/>
      <c r="AD1" s="367"/>
      <c r="AE1" s="365" t="e">
        <f>#REF!</f>
        <v>#REF!</v>
      </c>
      <c r="AF1" s="366"/>
      <c r="AG1" s="367"/>
      <c r="AH1" s="365" t="e">
        <f>#REF!</f>
        <v>#REF!</v>
      </c>
      <c r="AI1" s="366"/>
      <c r="AJ1" s="367"/>
      <c r="AK1" s="365" t="e">
        <f>#REF!</f>
        <v>#REF!</v>
      </c>
      <c r="AL1" s="366"/>
      <c r="AM1" s="367"/>
      <c r="AN1" s="365" t="e">
        <f>#REF!</f>
        <v>#REF!</v>
      </c>
      <c r="AO1" s="366"/>
      <c r="AP1" s="367"/>
      <c r="AQ1" s="365" t="e">
        <f>#REF!</f>
        <v>#REF!</v>
      </c>
      <c r="AR1" s="366"/>
      <c r="AS1" s="367"/>
      <c r="AT1" s="365" t="e">
        <f>#REF!</f>
        <v>#REF!</v>
      </c>
      <c r="AU1" s="366"/>
      <c r="AV1" s="367"/>
      <c r="AW1" s="365" t="e">
        <f>#REF!</f>
        <v>#REF!</v>
      </c>
      <c r="AX1" s="366"/>
      <c r="AY1" s="367"/>
      <c r="AZ1" s="365" t="e">
        <f>#REF!</f>
        <v>#REF!</v>
      </c>
      <c r="BA1" s="366"/>
      <c r="BB1" s="367"/>
      <c r="BC1" s="365" t="e">
        <f>#REF!</f>
        <v>#REF!</v>
      </c>
      <c r="BD1" s="366"/>
      <c r="BE1" s="367"/>
      <c r="BF1" s="365" t="e">
        <f>#REF!</f>
        <v>#REF!</v>
      </c>
      <c r="BG1" s="366"/>
      <c r="BH1" s="367"/>
      <c r="BI1" s="365" t="e">
        <f>#REF!</f>
        <v>#REF!</v>
      </c>
      <c r="BJ1" s="366"/>
      <c r="BK1" s="367"/>
      <c r="BL1" s="365">
        <f>'Scout 12'!B20</f>
        <v>0</v>
      </c>
      <c r="BM1" s="366"/>
      <c r="BN1" s="367"/>
      <c r="BO1" s="365">
        <f>'Scout 5'!B20</f>
        <v>0</v>
      </c>
      <c r="BP1" s="366"/>
      <c r="BQ1" s="367"/>
      <c r="BR1" s="365" t="e">
        <f>#REF!</f>
        <v>#REF!</v>
      </c>
      <c r="BS1" s="366"/>
      <c r="BT1" s="367"/>
      <c r="BU1" s="365" t="e">
        <f>#REF!</f>
        <v>#REF!</v>
      </c>
      <c r="BV1" s="366"/>
      <c r="BW1" s="367"/>
      <c r="BX1" s="365">
        <f>'Store 1'!B20</f>
        <v>0</v>
      </c>
      <c r="BY1" s="366"/>
      <c r="BZ1" s="367"/>
      <c r="CA1" s="365">
        <f>'Store 2'!B20</f>
        <v>0</v>
      </c>
      <c r="CB1" s="366"/>
      <c r="CC1" s="367"/>
      <c r="CD1" s="365">
        <f>'Store 5'!B20</f>
        <v>0</v>
      </c>
      <c r="CE1" s="366"/>
      <c r="CF1" s="367"/>
    </row>
    <row r="2" spans="1:84" x14ac:dyDescent="0.2">
      <c r="A2" s="118" t="s">
        <v>22</v>
      </c>
      <c r="B2" s="31">
        <f>'Scout 9'!L20</f>
        <v>0</v>
      </c>
      <c r="C2" s="66"/>
      <c r="D2" s="118" t="s">
        <v>22</v>
      </c>
      <c r="E2" s="31" t="str">
        <f>'Scout 11'!K20</f>
        <v>Total:</v>
      </c>
      <c r="F2" s="66"/>
      <c r="G2" s="118" t="s">
        <v>22</v>
      </c>
      <c r="H2" s="31" t="str">
        <f>'Scout 1'!K20</f>
        <v>Total:</v>
      </c>
      <c r="I2" s="66"/>
      <c r="J2" s="118" t="s">
        <v>22</v>
      </c>
      <c r="K2" s="31" t="e">
        <f>#REF!</f>
        <v>#REF!</v>
      </c>
      <c r="L2" s="66"/>
      <c r="M2" s="118" t="s">
        <v>22</v>
      </c>
      <c r="N2" s="31" t="e">
        <f>#REF!</f>
        <v>#REF!</v>
      </c>
      <c r="O2" s="66"/>
      <c r="P2" s="118" t="s">
        <v>22</v>
      </c>
      <c r="Q2" s="31" t="e">
        <f>#REF!</f>
        <v>#REF!</v>
      </c>
      <c r="R2" s="66"/>
      <c r="S2" s="118" t="s">
        <v>22</v>
      </c>
      <c r="T2" s="31" t="e">
        <f>#REF!</f>
        <v>#REF!</v>
      </c>
      <c r="U2" s="66"/>
      <c r="V2" s="118" t="s">
        <v>22</v>
      </c>
      <c r="W2" s="31" t="e">
        <f>#REF!</f>
        <v>#REF!</v>
      </c>
      <c r="X2" s="66"/>
      <c r="Y2" s="118" t="s">
        <v>22</v>
      </c>
      <c r="Z2" s="31" t="e">
        <f>#REF!</f>
        <v>#REF!</v>
      </c>
      <c r="AA2" s="66"/>
      <c r="AB2" s="118" t="s">
        <v>22</v>
      </c>
      <c r="AC2" s="31" t="e">
        <f>#REF!</f>
        <v>#REF!</v>
      </c>
      <c r="AD2" s="66"/>
      <c r="AE2" s="118" t="s">
        <v>22</v>
      </c>
      <c r="AF2" s="31" t="e">
        <f>#REF!</f>
        <v>#REF!</v>
      </c>
      <c r="AG2" s="66"/>
      <c r="AH2" s="118" t="s">
        <v>22</v>
      </c>
      <c r="AI2" s="31" t="e">
        <f>#REF!</f>
        <v>#REF!</v>
      </c>
      <c r="AJ2" s="66"/>
      <c r="AK2" s="118" t="s">
        <v>22</v>
      </c>
      <c r="AL2" s="31" t="e">
        <f>#REF!</f>
        <v>#REF!</v>
      </c>
      <c r="AM2" s="66"/>
      <c r="AN2" s="118" t="s">
        <v>22</v>
      </c>
      <c r="AO2" s="31" t="e">
        <f>#REF!</f>
        <v>#REF!</v>
      </c>
      <c r="AP2" s="66"/>
      <c r="AQ2" s="118" t="s">
        <v>22</v>
      </c>
      <c r="AR2" s="31" t="e">
        <f>#REF!</f>
        <v>#REF!</v>
      </c>
      <c r="AS2" s="66"/>
      <c r="AT2" s="118" t="s">
        <v>22</v>
      </c>
      <c r="AU2" s="31" t="e">
        <f>#REF!</f>
        <v>#REF!</v>
      </c>
      <c r="AV2" s="66"/>
      <c r="AW2" s="118" t="s">
        <v>22</v>
      </c>
      <c r="AX2" s="31" t="e">
        <f>#REF!</f>
        <v>#REF!</v>
      </c>
      <c r="AY2" s="66"/>
      <c r="AZ2" s="118" t="s">
        <v>22</v>
      </c>
      <c r="BA2" s="31" t="e">
        <f>#REF!</f>
        <v>#REF!</v>
      </c>
      <c r="BB2" s="66"/>
      <c r="BC2" s="118" t="s">
        <v>22</v>
      </c>
      <c r="BD2" s="31" t="e">
        <f>#REF!</f>
        <v>#REF!</v>
      </c>
      <c r="BE2" s="66"/>
      <c r="BF2" s="118" t="s">
        <v>22</v>
      </c>
      <c r="BG2" s="31" t="e">
        <f>#REF!</f>
        <v>#REF!</v>
      </c>
      <c r="BH2" s="66"/>
      <c r="BI2" s="118" t="s">
        <v>22</v>
      </c>
      <c r="BJ2" s="31" t="e">
        <f>#REF!</f>
        <v>#REF!</v>
      </c>
      <c r="BK2" s="66"/>
      <c r="BL2" s="118" t="s">
        <v>22</v>
      </c>
      <c r="BM2" s="31" t="str">
        <f>'Scout 12'!K20</f>
        <v>Total:</v>
      </c>
      <c r="BN2" s="66"/>
      <c r="BO2" s="118" t="s">
        <v>22</v>
      </c>
      <c r="BP2" s="31">
        <f>'Scout 5'!M20</f>
        <v>0</v>
      </c>
      <c r="BQ2" s="66"/>
      <c r="BR2" s="118" t="s">
        <v>22</v>
      </c>
      <c r="BS2" s="31" t="e">
        <f>#REF!</f>
        <v>#REF!</v>
      </c>
      <c r="BT2" s="66"/>
      <c r="BU2" s="118" t="s">
        <v>22</v>
      </c>
      <c r="BV2" s="31" t="e">
        <f>#REF!</f>
        <v>#REF!</v>
      </c>
      <c r="BW2" s="66"/>
      <c r="BX2" s="118" t="s">
        <v>22</v>
      </c>
      <c r="BY2" s="31" t="str">
        <f>'Store 1'!K20</f>
        <v>Total:</v>
      </c>
      <c r="BZ2" s="66"/>
      <c r="CA2" s="118" t="s">
        <v>22</v>
      </c>
      <c r="CB2" s="31" t="str">
        <f>'Store 2'!K20</f>
        <v>Total:</v>
      </c>
      <c r="CC2" s="66"/>
      <c r="CD2" s="118" t="s">
        <v>22</v>
      </c>
      <c r="CE2" s="31" t="str">
        <f>'Store 5'!K20</f>
        <v>Total:</v>
      </c>
      <c r="CF2" s="66"/>
    </row>
    <row r="3" spans="1:84" ht="15" x14ac:dyDescent="0.2">
      <c r="A3" s="67" t="s">
        <v>31</v>
      </c>
      <c r="B3" s="80"/>
      <c r="C3" s="66"/>
      <c r="D3" s="67" t="s">
        <v>31</v>
      </c>
      <c r="E3" s="80"/>
      <c r="F3" s="66"/>
      <c r="G3" s="67" t="s">
        <v>31</v>
      </c>
      <c r="H3" s="80"/>
      <c r="I3" s="66"/>
      <c r="J3" s="67" t="s">
        <v>31</v>
      </c>
      <c r="K3" s="80"/>
      <c r="L3" s="66"/>
      <c r="M3" s="67" t="s">
        <v>31</v>
      </c>
      <c r="N3" s="80"/>
      <c r="O3" s="66"/>
      <c r="P3" s="67" t="s">
        <v>31</v>
      </c>
      <c r="Q3" s="80"/>
      <c r="R3" s="66"/>
      <c r="S3" s="67" t="s">
        <v>31</v>
      </c>
      <c r="T3" s="80"/>
      <c r="U3" s="66"/>
      <c r="V3" s="67" t="s">
        <v>31</v>
      </c>
      <c r="W3" s="80"/>
      <c r="X3" s="66"/>
      <c r="Y3" s="67" t="s">
        <v>31</v>
      </c>
      <c r="Z3" s="80"/>
      <c r="AA3" s="66"/>
      <c r="AB3" s="67" t="s">
        <v>31</v>
      </c>
      <c r="AC3" s="80"/>
      <c r="AD3" s="66"/>
      <c r="AE3" s="67" t="s">
        <v>31</v>
      </c>
      <c r="AF3" s="80"/>
      <c r="AG3" s="66"/>
      <c r="AH3" s="67" t="s">
        <v>31</v>
      </c>
      <c r="AI3" s="80"/>
      <c r="AJ3" s="66"/>
      <c r="AK3" s="67" t="s">
        <v>31</v>
      </c>
      <c r="AL3" s="80"/>
      <c r="AM3" s="66"/>
      <c r="AN3" s="67" t="s">
        <v>31</v>
      </c>
      <c r="AO3" s="80"/>
      <c r="AP3" s="66"/>
      <c r="AQ3" s="67" t="s">
        <v>31</v>
      </c>
      <c r="AR3" s="80"/>
      <c r="AS3" s="66"/>
      <c r="AT3" s="67" t="s">
        <v>31</v>
      </c>
      <c r="AU3" s="80"/>
      <c r="AV3" s="66"/>
      <c r="AW3" s="67" t="s">
        <v>31</v>
      </c>
      <c r="AX3" s="80"/>
      <c r="AY3" s="66"/>
      <c r="AZ3" s="67" t="s">
        <v>31</v>
      </c>
      <c r="BA3" s="80"/>
      <c r="BB3" s="66"/>
      <c r="BC3" s="67" t="s">
        <v>31</v>
      </c>
      <c r="BD3" s="80"/>
      <c r="BE3" s="66"/>
      <c r="BF3" s="67" t="s">
        <v>31</v>
      </c>
      <c r="BG3" s="80"/>
      <c r="BH3" s="66"/>
      <c r="BI3" s="67" t="s">
        <v>31</v>
      </c>
      <c r="BJ3" s="80"/>
      <c r="BK3" s="66"/>
      <c r="BL3" s="67" t="s">
        <v>31</v>
      </c>
      <c r="BM3" s="80"/>
      <c r="BN3" s="66"/>
      <c r="BO3" s="67" t="s">
        <v>31</v>
      </c>
      <c r="BP3" s="80"/>
      <c r="BQ3" s="66"/>
      <c r="BR3" s="67" t="s">
        <v>31</v>
      </c>
      <c r="BS3" s="80"/>
      <c r="BT3" s="66"/>
      <c r="BU3" s="67" t="s">
        <v>31</v>
      </c>
      <c r="BV3" s="80"/>
      <c r="BW3" s="66"/>
      <c r="BX3" s="67" t="s">
        <v>31</v>
      </c>
      <c r="BY3" s="80"/>
      <c r="BZ3" s="66"/>
      <c r="CA3" s="67" t="s">
        <v>31</v>
      </c>
      <c r="CB3" s="80"/>
      <c r="CC3" s="66"/>
      <c r="CD3" s="67" t="s">
        <v>31</v>
      </c>
      <c r="CE3" s="80"/>
      <c r="CF3" s="66"/>
    </row>
    <row r="4" spans="1:84" ht="15" x14ac:dyDescent="0.2">
      <c r="A4" s="68">
        <v>1</v>
      </c>
      <c r="B4" s="81"/>
      <c r="C4" s="66"/>
      <c r="D4" s="68">
        <v>1</v>
      </c>
      <c r="E4" s="81"/>
      <c r="F4" s="66"/>
      <c r="G4" s="68">
        <v>1</v>
      </c>
      <c r="H4" s="81"/>
      <c r="I4" s="66"/>
      <c r="J4" s="68">
        <v>1</v>
      </c>
      <c r="K4" s="81"/>
      <c r="L4" s="66"/>
      <c r="M4" s="68">
        <v>1</v>
      </c>
      <c r="N4" s="81"/>
      <c r="O4" s="66"/>
      <c r="P4" s="68">
        <v>1</v>
      </c>
      <c r="Q4" s="81"/>
      <c r="R4" s="66"/>
      <c r="S4" s="68">
        <v>1</v>
      </c>
      <c r="T4" s="81"/>
      <c r="U4" s="66"/>
      <c r="V4" s="68">
        <v>1</v>
      </c>
      <c r="W4" s="81"/>
      <c r="X4" s="66"/>
      <c r="Y4" s="68">
        <v>1</v>
      </c>
      <c r="Z4" s="81"/>
      <c r="AA4" s="66"/>
      <c r="AB4" s="68">
        <v>1</v>
      </c>
      <c r="AC4" s="81"/>
      <c r="AD4" s="66"/>
      <c r="AE4" s="68">
        <v>1</v>
      </c>
      <c r="AF4" s="81"/>
      <c r="AG4" s="66"/>
      <c r="AH4" s="68">
        <v>1</v>
      </c>
      <c r="AI4" s="81"/>
      <c r="AJ4" s="66"/>
      <c r="AK4" s="68">
        <v>1</v>
      </c>
      <c r="AL4" s="81"/>
      <c r="AM4" s="66"/>
      <c r="AN4" s="68">
        <v>1</v>
      </c>
      <c r="AO4" s="81"/>
      <c r="AP4" s="66"/>
      <c r="AQ4" s="68">
        <v>1</v>
      </c>
      <c r="AR4" s="81"/>
      <c r="AS4" s="66"/>
      <c r="AT4" s="68">
        <v>1</v>
      </c>
      <c r="AU4" s="81"/>
      <c r="AV4" s="66"/>
      <c r="AW4" s="68">
        <v>1</v>
      </c>
      <c r="AX4" s="81"/>
      <c r="AY4" s="66"/>
      <c r="AZ4" s="68">
        <v>1</v>
      </c>
      <c r="BA4" s="81"/>
      <c r="BB4" s="66"/>
      <c r="BC4" s="68">
        <v>1</v>
      </c>
      <c r="BD4" s="81"/>
      <c r="BE4" s="66"/>
      <c r="BF4" s="68">
        <v>1</v>
      </c>
      <c r="BG4" s="81"/>
      <c r="BH4" s="66"/>
      <c r="BI4" s="68">
        <v>1</v>
      </c>
      <c r="BJ4" s="81"/>
      <c r="BK4" s="66"/>
      <c r="BL4" s="68">
        <v>1</v>
      </c>
      <c r="BM4" s="81"/>
      <c r="BN4" s="66"/>
      <c r="BO4" s="68">
        <v>1</v>
      </c>
      <c r="BP4" s="81"/>
      <c r="BQ4" s="66"/>
      <c r="BR4" s="68">
        <v>1</v>
      </c>
      <c r="BS4" s="81"/>
      <c r="BT4" s="66"/>
      <c r="BU4" s="68">
        <v>1</v>
      </c>
      <c r="BV4" s="81"/>
      <c r="BW4" s="66"/>
      <c r="BX4" s="68">
        <v>1</v>
      </c>
      <c r="BY4" s="81"/>
      <c r="BZ4" s="66"/>
      <c r="CA4" s="68">
        <v>1</v>
      </c>
      <c r="CB4" s="81"/>
      <c r="CC4" s="66"/>
      <c r="CD4" s="68">
        <v>1</v>
      </c>
      <c r="CE4" s="81"/>
      <c r="CF4" s="66"/>
    </row>
    <row r="5" spans="1:84" ht="15" x14ac:dyDescent="0.2">
      <c r="A5" s="68">
        <v>5</v>
      </c>
      <c r="B5" s="81"/>
      <c r="C5" s="66"/>
      <c r="D5" s="68">
        <v>5</v>
      </c>
      <c r="E5" s="81"/>
      <c r="F5" s="66"/>
      <c r="G5" s="68">
        <v>5</v>
      </c>
      <c r="H5" s="81"/>
      <c r="I5" s="66"/>
      <c r="J5" s="68">
        <v>5</v>
      </c>
      <c r="K5" s="81"/>
      <c r="L5" s="66"/>
      <c r="M5" s="68">
        <v>5</v>
      </c>
      <c r="N5" s="81"/>
      <c r="O5" s="66"/>
      <c r="P5" s="68">
        <v>5</v>
      </c>
      <c r="Q5" s="81"/>
      <c r="R5" s="66"/>
      <c r="S5" s="68">
        <v>5</v>
      </c>
      <c r="T5" s="81"/>
      <c r="U5" s="66"/>
      <c r="V5" s="68">
        <v>5</v>
      </c>
      <c r="W5" s="81"/>
      <c r="X5" s="66"/>
      <c r="Y5" s="68">
        <v>5</v>
      </c>
      <c r="Z5" s="81"/>
      <c r="AA5" s="66"/>
      <c r="AB5" s="68">
        <v>5</v>
      </c>
      <c r="AC5" s="81"/>
      <c r="AD5" s="66"/>
      <c r="AE5" s="68">
        <v>5</v>
      </c>
      <c r="AF5" s="81"/>
      <c r="AG5" s="66"/>
      <c r="AH5" s="68">
        <v>5</v>
      </c>
      <c r="AI5" s="81"/>
      <c r="AJ5" s="66"/>
      <c r="AK5" s="68">
        <v>5</v>
      </c>
      <c r="AL5" s="81"/>
      <c r="AM5" s="66"/>
      <c r="AN5" s="68">
        <v>5</v>
      </c>
      <c r="AO5" s="81"/>
      <c r="AP5" s="66"/>
      <c r="AQ5" s="68">
        <v>5</v>
      </c>
      <c r="AR5" s="81"/>
      <c r="AS5" s="66"/>
      <c r="AT5" s="68">
        <v>5</v>
      </c>
      <c r="AU5" s="81"/>
      <c r="AV5" s="66"/>
      <c r="AW5" s="68">
        <v>5</v>
      </c>
      <c r="AX5" s="81"/>
      <c r="AY5" s="66"/>
      <c r="AZ5" s="68">
        <v>5</v>
      </c>
      <c r="BA5" s="81"/>
      <c r="BB5" s="66"/>
      <c r="BC5" s="68">
        <v>5</v>
      </c>
      <c r="BD5" s="81"/>
      <c r="BE5" s="66"/>
      <c r="BF5" s="68">
        <v>5</v>
      </c>
      <c r="BG5" s="81"/>
      <c r="BH5" s="66"/>
      <c r="BI5" s="68">
        <v>5</v>
      </c>
      <c r="BJ5" s="81"/>
      <c r="BK5" s="66"/>
      <c r="BL5" s="68">
        <v>5</v>
      </c>
      <c r="BM5" s="81"/>
      <c r="BN5" s="66"/>
      <c r="BO5" s="68">
        <v>5</v>
      </c>
      <c r="BP5" s="81"/>
      <c r="BQ5" s="66"/>
      <c r="BR5" s="68">
        <v>5</v>
      </c>
      <c r="BS5" s="81"/>
      <c r="BT5" s="66"/>
      <c r="BU5" s="68">
        <v>5</v>
      </c>
      <c r="BV5" s="81"/>
      <c r="BW5" s="66"/>
      <c r="BX5" s="68">
        <v>5</v>
      </c>
      <c r="BY5" s="81">
        <v>5</v>
      </c>
      <c r="BZ5" s="66"/>
      <c r="CA5" s="68">
        <v>5</v>
      </c>
      <c r="CB5" s="81"/>
      <c r="CC5" s="66"/>
      <c r="CD5" s="68">
        <v>5</v>
      </c>
      <c r="CE5" s="81"/>
      <c r="CF5" s="66"/>
    </row>
    <row r="6" spans="1:84" ht="15" x14ac:dyDescent="0.2">
      <c r="A6" s="68">
        <v>10</v>
      </c>
      <c r="B6" s="81"/>
      <c r="C6" s="66"/>
      <c r="D6" s="68">
        <v>10</v>
      </c>
      <c r="E6" s="81"/>
      <c r="F6" s="66"/>
      <c r="G6" s="68">
        <v>10</v>
      </c>
      <c r="H6" s="81"/>
      <c r="I6" s="66"/>
      <c r="J6" s="68">
        <v>10</v>
      </c>
      <c r="K6" s="81"/>
      <c r="L6" s="66"/>
      <c r="M6" s="68">
        <v>10</v>
      </c>
      <c r="N6" s="81"/>
      <c r="O6" s="66"/>
      <c r="P6" s="68">
        <v>10</v>
      </c>
      <c r="Q6" s="81"/>
      <c r="R6" s="66"/>
      <c r="S6" s="68">
        <v>10</v>
      </c>
      <c r="T6" s="81"/>
      <c r="U6" s="66"/>
      <c r="V6" s="68">
        <v>10</v>
      </c>
      <c r="W6" s="81"/>
      <c r="X6" s="66"/>
      <c r="Y6" s="68">
        <v>10</v>
      </c>
      <c r="Z6" s="81"/>
      <c r="AA6" s="66"/>
      <c r="AB6" s="68">
        <v>10</v>
      </c>
      <c r="AC6" s="81"/>
      <c r="AD6" s="66"/>
      <c r="AE6" s="68">
        <v>10</v>
      </c>
      <c r="AF6" s="81"/>
      <c r="AG6" s="66"/>
      <c r="AH6" s="68">
        <v>10</v>
      </c>
      <c r="AI6" s="81"/>
      <c r="AJ6" s="66"/>
      <c r="AK6" s="68">
        <v>10</v>
      </c>
      <c r="AL6" s="81"/>
      <c r="AM6" s="66"/>
      <c r="AN6" s="68">
        <v>10</v>
      </c>
      <c r="AO6" s="81"/>
      <c r="AP6" s="66"/>
      <c r="AQ6" s="68">
        <v>10</v>
      </c>
      <c r="AR6" s="81"/>
      <c r="AS6" s="66"/>
      <c r="AT6" s="68">
        <v>10</v>
      </c>
      <c r="AU6" s="81"/>
      <c r="AV6" s="66"/>
      <c r="AW6" s="68">
        <v>10</v>
      </c>
      <c r="AX6" s="81"/>
      <c r="AY6" s="66"/>
      <c r="AZ6" s="68">
        <v>10</v>
      </c>
      <c r="BA6" s="81"/>
      <c r="BB6" s="66"/>
      <c r="BC6" s="68">
        <v>10</v>
      </c>
      <c r="BD6" s="81"/>
      <c r="BE6" s="66"/>
      <c r="BF6" s="68">
        <v>10</v>
      </c>
      <c r="BG6" s="81"/>
      <c r="BH6" s="66"/>
      <c r="BI6" s="68">
        <v>10</v>
      </c>
      <c r="BJ6" s="81"/>
      <c r="BK6" s="66"/>
      <c r="BL6" s="68">
        <v>10</v>
      </c>
      <c r="BM6" s="81"/>
      <c r="BN6" s="66"/>
      <c r="BO6" s="68">
        <v>10</v>
      </c>
      <c r="BP6" s="81"/>
      <c r="BQ6" s="66"/>
      <c r="BR6" s="68">
        <v>10</v>
      </c>
      <c r="BS6" s="81"/>
      <c r="BT6" s="66"/>
      <c r="BU6" s="68">
        <v>10</v>
      </c>
      <c r="BV6" s="81"/>
      <c r="BW6" s="66"/>
      <c r="BX6" s="68">
        <v>10</v>
      </c>
      <c r="BY6" s="81">
        <v>30</v>
      </c>
      <c r="BZ6" s="66"/>
      <c r="CA6" s="68">
        <v>10</v>
      </c>
      <c r="CB6" s="81"/>
      <c r="CC6" s="66"/>
      <c r="CD6" s="68">
        <v>10</v>
      </c>
      <c r="CE6" s="81"/>
      <c r="CF6" s="66"/>
    </row>
    <row r="7" spans="1:84" ht="15" x14ac:dyDescent="0.2">
      <c r="A7" s="68">
        <v>20</v>
      </c>
      <c r="B7" s="81"/>
      <c r="C7" s="66"/>
      <c r="D7" s="68">
        <v>20</v>
      </c>
      <c r="E7" s="81"/>
      <c r="F7" s="66"/>
      <c r="G7" s="68">
        <v>20</v>
      </c>
      <c r="H7" s="81"/>
      <c r="I7" s="66"/>
      <c r="J7" s="68">
        <v>20</v>
      </c>
      <c r="K7" s="81"/>
      <c r="L7" s="66"/>
      <c r="M7" s="68">
        <v>20</v>
      </c>
      <c r="N7" s="81"/>
      <c r="O7" s="66"/>
      <c r="P7" s="68">
        <v>20</v>
      </c>
      <c r="Q7" s="81"/>
      <c r="R7" s="66"/>
      <c r="S7" s="68">
        <v>20</v>
      </c>
      <c r="T7" s="81"/>
      <c r="U7" s="66"/>
      <c r="V7" s="68">
        <v>20</v>
      </c>
      <c r="W7" s="81"/>
      <c r="X7" s="66"/>
      <c r="Y7" s="68">
        <v>20</v>
      </c>
      <c r="Z7" s="81"/>
      <c r="AA7" s="66"/>
      <c r="AB7" s="68">
        <v>20</v>
      </c>
      <c r="AC7" s="81"/>
      <c r="AD7" s="66"/>
      <c r="AE7" s="68">
        <v>20</v>
      </c>
      <c r="AF7" s="81"/>
      <c r="AG7" s="66"/>
      <c r="AH7" s="68">
        <v>20</v>
      </c>
      <c r="AI7" s="81"/>
      <c r="AJ7" s="66"/>
      <c r="AK7" s="68">
        <v>20</v>
      </c>
      <c r="AL7" s="81"/>
      <c r="AM7" s="66"/>
      <c r="AN7" s="68">
        <v>20</v>
      </c>
      <c r="AO7" s="81"/>
      <c r="AP7" s="66"/>
      <c r="AQ7" s="68">
        <v>20</v>
      </c>
      <c r="AR7" s="81"/>
      <c r="AS7" s="66"/>
      <c r="AT7" s="68">
        <v>20</v>
      </c>
      <c r="AU7" s="81"/>
      <c r="AV7" s="66"/>
      <c r="AW7" s="68">
        <v>20</v>
      </c>
      <c r="AX7" s="81"/>
      <c r="AY7" s="66"/>
      <c r="AZ7" s="68">
        <v>20</v>
      </c>
      <c r="BA7" s="81"/>
      <c r="BB7" s="66"/>
      <c r="BC7" s="68">
        <v>20</v>
      </c>
      <c r="BD7" s="81"/>
      <c r="BE7" s="66"/>
      <c r="BF7" s="68">
        <v>20</v>
      </c>
      <c r="BG7" s="81"/>
      <c r="BH7" s="66"/>
      <c r="BI7" s="68">
        <v>20</v>
      </c>
      <c r="BJ7" s="81"/>
      <c r="BK7" s="66"/>
      <c r="BL7" s="68">
        <v>20</v>
      </c>
      <c r="BM7" s="81"/>
      <c r="BN7" s="66"/>
      <c r="BO7" s="68">
        <v>20</v>
      </c>
      <c r="BP7" s="81"/>
      <c r="BQ7" s="66"/>
      <c r="BR7" s="68">
        <v>20</v>
      </c>
      <c r="BS7" s="81"/>
      <c r="BT7" s="66"/>
      <c r="BU7" s="68">
        <v>20</v>
      </c>
      <c r="BV7" s="81"/>
      <c r="BW7" s="66"/>
      <c r="BX7" s="68">
        <v>20</v>
      </c>
      <c r="BY7" s="81">
        <v>320</v>
      </c>
      <c r="BZ7" s="66"/>
      <c r="CA7" s="68">
        <v>20</v>
      </c>
      <c r="CB7" s="81"/>
      <c r="CC7" s="66"/>
      <c r="CD7" s="68">
        <v>20</v>
      </c>
      <c r="CE7" s="81"/>
      <c r="CF7" s="66"/>
    </row>
    <row r="8" spans="1:84" ht="15" x14ac:dyDescent="0.2">
      <c r="A8" s="68">
        <v>50</v>
      </c>
      <c r="B8" s="81"/>
      <c r="C8" s="66"/>
      <c r="D8" s="68">
        <v>50</v>
      </c>
      <c r="E8" s="81"/>
      <c r="F8" s="66"/>
      <c r="G8" s="68">
        <v>50</v>
      </c>
      <c r="H8" s="81"/>
      <c r="I8" s="66"/>
      <c r="J8" s="68">
        <v>50</v>
      </c>
      <c r="K8" s="81"/>
      <c r="L8" s="66"/>
      <c r="M8" s="68">
        <v>50</v>
      </c>
      <c r="N8" s="81"/>
      <c r="O8" s="66"/>
      <c r="P8" s="68">
        <v>50</v>
      </c>
      <c r="Q8" s="81"/>
      <c r="R8" s="66"/>
      <c r="S8" s="68">
        <v>50</v>
      </c>
      <c r="T8" s="81"/>
      <c r="U8" s="66"/>
      <c r="V8" s="68">
        <v>50</v>
      </c>
      <c r="W8" s="81"/>
      <c r="X8" s="66"/>
      <c r="Y8" s="68">
        <v>50</v>
      </c>
      <c r="Z8" s="81"/>
      <c r="AA8" s="66"/>
      <c r="AB8" s="68">
        <v>50</v>
      </c>
      <c r="AC8" s="81"/>
      <c r="AD8" s="66"/>
      <c r="AE8" s="68">
        <v>50</v>
      </c>
      <c r="AF8" s="81"/>
      <c r="AG8" s="66"/>
      <c r="AH8" s="68">
        <v>50</v>
      </c>
      <c r="AI8" s="81"/>
      <c r="AJ8" s="66"/>
      <c r="AK8" s="68">
        <v>50</v>
      </c>
      <c r="AL8" s="81"/>
      <c r="AM8" s="66"/>
      <c r="AN8" s="68">
        <v>50</v>
      </c>
      <c r="AO8" s="81"/>
      <c r="AP8" s="66"/>
      <c r="AQ8" s="68">
        <v>50</v>
      </c>
      <c r="AR8" s="81"/>
      <c r="AS8" s="66"/>
      <c r="AT8" s="68">
        <v>50</v>
      </c>
      <c r="AU8" s="81"/>
      <c r="AV8" s="66"/>
      <c r="AW8" s="68">
        <v>50</v>
      </c>
      <c r="AX8" s="81"/>
      <c r="AY8" s="66"/>
      <c r="AZ8" s="68">
        <v>50</v>
      </c>
      <c r="BA8" s="81"/>
      <c r="BB8" s="66"/>
      <c r="BC8" s="68">
        <v>50</v>
      </c>
      <c r="BD8" s="81"/>
      <c r="BE8" s="66"/>
      <c r="BF8" s="68">
        <v>50</v>
      </c>
      <c r="BG8" s="81"/>
      <c r="BH8" s="66"/>
      <c r="BI8" s="68">
        <v>50</v>
      </c>
      <c r="BJ8" s="81"/>
      <c r="BK8" s="66"/>
      <c r="BL8" s="68">
        <v>50</v>
      </c>
      <c r="BM8" s="81"/>
      <c r="BN8" s="66"/>
      <c r="BO8" s="68">
        <v>50</v>
      </c>
      <c r="BP8" s="81"/>
      <c r="BQ8" s="66"/>
      <c r="BR8" s="68">
        <v>50</v>
      </c>
      <c r="BS8" s="81"/>
      <c r="BT8" s="66"/>
      <c r="BU8" s="68">
        <v>50</v>
      </c>
      <c r="BV8" s="81"/>
      <c r="BW8" s="66"/>
      <c r="BX8" s="68">
        <v>100</v>
      </c>
      <c r="BY8" s="81">
        <v>100</v>
      </c>
      <c r="BZ8" s="66"/>
      <c r="CA8" s="68">
        <v>50</v>
      </c>
      <c r="CB8" s="81"/>
      <c r="CC8" s="66"/>
      <c r="CD8" s="68">
        <v>50</v>
      </c>
      <c r="CE8" s="81"/>
      <c r="CF8" s="66"/>
    </row>
    <row r="9" spans="1:84" x14ac:dyDescent="0.2">
      <c r="A9" s="65"/>
      <c r="B9" s="34" t="s">
        <v>47</v>
      </c>
      <c r="C9" s="71">
        <f>SUM(B3:B8)</f>
        <v>0</v>
      </c>
      <c r="D9" s="65"/>
      <c r="E9" s="34" t="s">
        <v>47</v>
      </c>
      <c r="F9" s="71">
        <f>SUM(E3:E8)</f>
        <v>0</v>
      </c>
      <c r="G9" s="65"/>
      <c r="H9" s="34" t="s">
        <v>47</v>
      </c>
      <c r="I9" s="71">
        <f>SUM(H3:H8)</f>
        <v>0</v>
      </c>
      <c r="J9" s="65"/>
      <c r="K9" s="34" t="s">
        <v>47</v>
      </c>
      <c r="L9" s="71">
        <f>SUM(K3:K8)</f>
        <v>0</v>
      </c>
      <c r="M9" s="65"/>
      <c r="N9" s="34" t="s">
        <v>47</v>
      </c>
      <c r="O9" s="71">
        <f>SUM(N3:N8)</f>
        <v>0</v>
      </c>
      <c r="P9" s="65"/>
      <c r="Q9" s="34" t="s">
        <v>47</v>
      </c>
      <c r="R9" s="71">
        <f>SUM(Q3:Q8)</f>
        <v>0</v>
      </c>
      <c r="S9" s="65"/>
      <c r="T9" s="34" t="s">
        <v>47</v>
      </c>
      <c r="U9" s="71">
        <f>SUM(T3:T8)</f>
        <v>0</v>
      </c>
      <c r="V9" s="65"/>
      <c r="W9" s="34" t="s">
        <v>47</v>
      </c>
      <c r="X9" s="71">
        <f>SUM(W3:W8)</f>
        <v>0</v>
      </c>
      <c r="Y9" s="65"/>
      <c r="Z9" s="34" t="s">
        <v>47</v>
      </c>
      <c r="AA9" s="71">
        <f>SUM(Z3:Z8)</f>
        <v>0</v>
      </c>
      <c r="AB9" s="65"/>
      <c r="AC9" s="34" t="s">
        <v>47</v>
      </c>
      <c r="AD9" s="71">
        <f>SUM(AC3:AC8)</f>
        <v>0</v>
      </c>
      <c r="AE9" s="65"/>
      <c r="AF9" s="34" t="s">
        <v>47</v>
      </c>
      <c r="AG9" s="71">
        <f>SUM(AF3:AF8)</f>
        <v>0</v>
      </c>
      <c r="AH9" s="65"/>
      <c r="AI9" s="34" t="s">
        <v>47</v>
      </c>
      <c r="AJ9" s="71">
        <f>SUM(AI3:AI8)</f>
        <v>0</v>
      </c>
      <c r="AK9" s="65"/>
      <c r="AL9" s="34" t="s">
        <v>47</v>
      </c>
      <c r="AM9" s="71">
        <f>SUM(AL3:AL8)</f>
        <v>0</v>
      </c>
      <c r="AN9" s="65"/>
      <c r="AO9" s="34" t="s">
        <v>47</v>
      </c>
      <c r="AP9" s="71">
        <f>SUM(AO3:AO8)</f>
        <v>0</v>
      </c>
      <c r="AQ9" s="65"/>
      <c r="AR9" s="34" t="s">
        <v>47</v>
      </c>
      <c r="AS9" s="71">
        <f>SUM(AR3:AR8)</f>
        <v>0</v>
      </c>
      <c r="AT9" s="65"/>
      <c r="AU9" s="34" t="s">
        <v>47</v>
      </c>
      <c r="AV9" s="71">
        <f>SUM(AU3:AU8)</f>
        <v>0</v>
      </c>
      <c r="AW9" s="65"/>
      <c r="AX9" s="34" t="s">
        <v>47</v>
      </c>
      <c r="AY9" s="71">
        <f>SUM(AX3:AX8)</f>
        <v>0</v>
      </c>
      <c r="AZ9" s="65"/>
      <c r="BA9" s="34" t="s">
        <v>47</v>
      </c>
      <c r="BB9" s="71">
        <f>SUM(BA3:BA8)</f>
        <v>0</v>
      </c>
      <c r="BC9" s="65"/>
      <c r="BD9" s="34" t="s">
        <v>47</v>
      </c>
      <c r="BE9" s="71">
        <f>SUM(BD3:BD8)</f>
        <v>0</v>
      </c>
      <c r="BF9" s="65"/>
      <c r="BG9" s="34" t="s">
        <v>47</v>
      </c>
      <c r="BH9" s="71">
        <f>SUM(BG3:BG8)</f>
        <v>0</v>
      </c>
      <c r="BI9" s="65"/>
      <c r="BJ9" s="34" t="s">
        <v>47</v>
      </c>
      <c r="BK9" s="71">
        <f>SUM(BJ3:BJ8)</f>
        <v>0</v>
      </c>
      <c r="BL9" s="65"/>
      <c r="BM9" s="34" t="s">
        <v>47</v>
      </c>
      <c r="BN9" s="71">
        <f>SUM(BM3:BM8)</f>
        <v>0</v>
      </c>
      <c r="BO9" s="65"/>
      <c r="BP9" s="34" t="s">
        <v>47</v>
      </c>
      <c r="BQ9" s="71">
        <f>SUM(BP3:BP8)</f>
        <v>0</v>
      </c>
      <c r="BR9" s="65"/>
      <c r="BS9" s="34" t="s">
        <v>47</v>
      </c>
      <c r="BT9" s="71">
        <f>SUM(BS3:BS8)</f>
        <v>0</v>
      </c>
      <c r="BU9" s="65"/>
      <c r="BV9" s="34" t="s">
        <v>47</v>
      </c>
      <c r="BW9" s="71">
        <f>SUM(BV3:BV8)</f>
        <v>0</v>
      </c>
      <c r="BX9" s="65"/>
      <c r="BY9" s="34" t="s">
        <v>47</v>
      </c>
      <c r="BZ9" s="71">
        <f>SUM(BY3:BY8)</f>
        <v>455</v>
      </c>
      <c r="CA9" s="65"/>
      <c r="CB9" s="34" t="s">
        <v>47</v>
      </c>
      <c r="CC9" s="71">
        <f>SUM(CB3:CB8)</f>
        <v>0</v>
      </c>
      <c r="CD9" s="65"/>
      <c r="CE9" s="34" t="s">
        <v>47</v>
      </c>
      <c r="CF9" s="71">
        <f>SUM(CE3:CE8)</f>
        <v>0</v>
      </c>
    </row>
    <row r="10" spans="1:84" ht="15.75" x14ac:dyDescent="0.25">
      <c r="A10" s="75" t="s">
        <v>30</v>
      </c>
      <c r="C10" s="66"/>
      <c r="D10" s="75" t="s">
        <v>30</v>
      </c>
      <c r="F10" s="66"/>
      <c r="G10" s="75" t="s">
        <v>30</v>
      </c>
      <c r="I10" s="66"/>
      <c r="J10" s="75" t="s">
        <v>30</v>
      </c>
      <c r="L10" s="66"/>
      <c r="M10" s="75" t="s">
        <v>30</v>
      </c>
      <c r="O10" s="66"/>
      <c r="P10" s="75" t="s">
        <v>30</v>
      </c>
      <c r="R10" s="66"/>
      <c r="S10" s="75" t="s">
        <v>30</v>
      </c>
      <c r="U10" s="66"/>
      <c r="V10" s="75" t="s">
        <v>30</v>
      </c>
      <c r="X10" s="66"/>
      <c r="Y10" s="75" t="s">
        <v>30</v>
      </c>
      <c r="AA10" s="66"/>
      <c r="AB10" s="75" t="s">
        <v>30</v>
      </c>
      <c r="AD10" s="66"/>
      <c r="AE10" s="75" t="s">
        <v>30</v>
      </c>
      <c r="AG10" s="66"/>
      <c r="AH10" s="75" t="s">
        <v>30</v>
      </c>
      <c r="AJ10" s="66"/>
      <c r="AK10" s="75" t="s">
        <v>30</v>
      </c>
      <c r="AM10" s="66"/>
      <c r="AN10" s="75" t="s">
        <v>30</v>
      </c>
      <c r="AP10" s="66"/>
      <c r="AQ10" s="75" t="s">
        <v>30</v>
      </c>
      <c r="AS10" s="66"/>
      <c r="AT10" s="75" t="s">
        <v>30</v>
      </c>
      <c r="AV10" s="66"/>
      <c r="AW10" s="75" t="s">
        <v>30</v>
      </c>
      <c r="AY10" s="66"/>
      <c r="AZ10" s="75" t="s">
        <v>30</v>
      </c>
      <c r="BB10" s="66"/>
      <c r="BC10" s="75" t="s">
        <v>30</v>
      </c>
      <c r="BE10" s="66"/>
      <c r="BF10" s="75" t="s">
        <v>30</v>
      </c>
      <c r="BH10" s="66"/>
      <c r="BI10" s="75" t="s">
        <v>30</v>
      </c>
      <c r="BK10" s="66"/>
      <c r="BL10" s="75" t="s">
        <v>30</v>
      </c>
      <c r="BN10" s="66"/>
      <c r="BO10" s="75" t="s">
        <v>30</v>
      </c>
      <c r="BQ10" s="66"/>
      <c r="BR10" s="75" t="s">
        <v>30</v>
      </c>
      <c r="BT10" s="66"/>
      <c r="BU10" s="75" t="s">
        <v>30</v>
      </c>
      <c r="BW10" s="66"/>
      <c r="BX10" s="75" t="s">
        <v>30</v>
      </c>
      <c r="BZ10" s="66"/>
      <c r="CA10" s="75" t="s">
        <v>30</v>
      </c>
      <c r="CC10" s="66"/>
      <c r="CD10" s="75" t="s">
        <v>30</v>
      </c>
      <c r="CF10" s="66"/>
    </row>
    <row r="11" spans="1:84" x14ac:dyDescent="0.2">
      <c r="A11" s="82" t="s">
        <v>50</v>
      </c>
      <c r="B11" s="58" t="s">
        <v>51</v>
      </c>
      <c r="C11" s="83"/>
      <c r="D11" s="82" t="s">
        <v>50</v>
      </c>
      <c r="E11" s="58" t="s">
        <v>51</v>
      </c>
      <c r="F11" s="83"/>
      <c r="G11" s="82" t="s">
        <v>50</v>
      </c>
      <c r="H11" s="58" t="s">
        <v>51</v>
      </c>
      <c r="I11" s="83"/>
      <c r="J11" s="82" t="s">
        <v>50</v>
      </c>
      <c r="K11" s="58" t="s">
        <v>51</v>
      </c>
      <c r="L11" s="83"/>
      <c r="M11" s="82" t="s">
        <v>50</v>
      </c>
      <c r="N11" s="58" t="s">
        <v>51</v>
      </c>
      <c r="O11" s="83"/>
      <c r="P11" s="82" t="s">
        <v>50</v>
      </c>
      <c r="Q11" s="58" t="s">
        <v>51</v>
      </c>
      <c r="R11" s="83"/>
      <c r="S11" s="82" t="s">
        <v>50</v>
      </c>
      <c r="T11" s="58" t="s">
        <v>51</v>
      </c>
      <c r="U11" s="83"/>
      <c r="V11" s="82" t="s">
        <v>50</v>
      </c>
      <c r="W11" s="58" t="s">
        <v>51</v>
      </c>
      <c r="X11" s="83"/>
      <c r="Y11" s="82" t="s">
        <v>50</v>
      </c>
      <c r="Z11" s="58" t="s">
        <v>51</v>
      </c>
      <c r="AA11" s="83"/>
      <c r="AB11" s="82" t="s">
        <v>50</v>
      </c>
      <c r="AC11" s="58" t="s">
        <v>51</v>
      </c>
      <c r="AD11" s="83"/>
      <c r="AE11" s="82" t="s">
        <v>50</v>
      </c>
      <c r="AF11" s="58" t="s">
        <v>51</v>
      </c>
      <c r="AG11" s="66"/>
      <c r="AH11" s="82" t="s">
        <v>50</v>
      </c>
      <c r="AI11" s="58" t="s">
        <v>51</v>
      </c>
      <c r="AJ11" s="66"/>
      <c r="AK11" s="82" t="s">
        <v>50</v>
      </c>
      <c r="AL11" s="58" t="s">
        <v>51</v>
      </c>
      <c r="AM11" s="66"/>
      <c r="AN11" s="82" t="s">
        <v>50</v>
      </c>
      <c r="AO11" s="58" t="s">
        <v>51</v>
      </c>
      <c r="AP11" s="66"/>
      <c r="AQ11" s="82" t="s">
        <v>50</v>
      </c>
      <c r="AR11" s="58" t="s">
        <v>51</v>
      </c>
      <c r="AS11" s="66"/>
      <c r="AT11" s="82" t="s">
        <v>50</v>
      </c>
      <c r="AU11" s="58" t="s">
        <v>51</v>
      </c>
      <c r="AV11" s="66"/>
      <c r="AW11" s="82" t="s">
        <v>50</v>
      </c>
      <c r="AX11" s="58" t="s">
        <v>51</v>
      </c>
      <c r="AY11" s="66"/>
      <c r="AZ11" s="82" t="s">
        <v>50</v>
      </c>
      <c r="BA11" s="58" t="s">
        <v>51</v>
      </c>
      <c r="BB11" s="66"/>
      <c r="BC11" s="82" t="s">
        <v>50</v>
      </c>
      <c r="BD11" s="58" t="s">
        <v>51</v>
      </c>
      <c r="BE11" s="66"/>
      <c r="BF11" s="82" t="s">
        <v>50</v>
      </c>
      <c r="BG11" s="58" t="s">
        <v>51</v>
      </c>
      <c r="BH11" s="66"/>
      <c r="BI11" s="82" t="s">
        <v>50</v>
      </c>
      <c r="BJ11" s="58" t="s">
        <v>51</v>
      </c>
      <c r="BK11" s="66"/>
      <c r="BL11" s="82" t="s">
        <v>50</v>
      </c>
      <c r="BM11" s="58" t="s">
        <v>51</v>
      </c>
      <c r="BN11" s="66"/>
      <c r="BO11" s="82" t="s">
        <v>50</v>
      </c>
      <c r="BP11" s="58" t="s">
        <v>51</v>
      </c>
      <c r="BQ11" s="66"/>
      <c r="BR11" s="82" t="s">
        <v>50</v>
      </c>
      <c r="BS11" s="58" t="s">
        <v>51</v>
      </c>
      <c r="BT11" s="66"/>
      <c r="BU11" s="82" t="s">
        <v>50</v>
      </c>
      <c r="BV11" s="58" t="s">
        <v>51</v>
      </c>
      <c r="BW11" s="66"/>
      <c r="BX11" s="82" t="s">
        <v>50</v>
      </c>
      <c r="BY11" s="58" t="s">
        <v>51</v>
      </c>
      <c r="BZ11" s="66"/>
      <c r="CA11" s="82" t="s">
        <v>50</v>
      </c>
      <c r="CB11" s="58" t="s">
        <v>51</v>
      </c>
      <c r="CC11" s="66"/>
      <c r="CD11" s="82" t="s">
        <v>50</v>
      </c>
      <c r="CE11" s="58" t="s">
        <v>51</v>
      </c>
      <c r="CF11" s="66"/>
    </row>
    <row r="12" spans="1:84" x14ac:dyDescent="0.2">
      <c r="A12" s="65"/>
      <c r="B12" s="31"/>
      <c r="C12" s="72"/>
      <c r="D12" s="73"/>
      <c r="E12" s="31"/>
      <c r="F12" s="72"/>
      <c r="G12" s="73"/>
      <c r="H12" s="31"/>
      <c r="I12" s="72"/>
      <c r="J12" s="73"/>
      <c r="K12" s="31"/>
      <c r="L12" s="72"/>
      <c r="M12" s="73"/>
      <c r="N12" s="31"/>
      <c r="O12" s="72"/>
      <c r="P12" s="73"/>
      <c r="Q12" s="31"/>
      <c r="R12" s="72"/>
      <c r="S12" s="73"/>
      <c r="T12" s="31"/>
      <c r="U12" s="72"/>
      <c r="V12" s="73"/>
      <c r="W12" s="31"/>
      <c r="X12" s="72"/>
      <c r="Y12" s="73"/>
      <c r="Z12" s="31"/>
      <c r="AA12" s="72"/>
      <c r="AB12" s="73"/>
      <c r="AC12" s="31"/>
      <c r="AD12" s="72"/>
      <c r="AE12" s="73"/>
      <c r="AF12" s="31"/>
      <c r="AG12" s="72"/>
      <c r="AH12" s="73"/>
      <c r="AI12" s="31"/>
      <c r="AJ12" s="72"/>
      <c r="AK12" s="73"/>
      <c r="AL12" s="31"/>
      <c r="AM12" s="72"/>
      <c r="AN12" s="73"/>
      <c r="AO12" s="31"/>
      <c r="AP12" s="72"/>
      <c r="AQ12" s="73"/>
      <c r="AR12" s="31"/>
      <c r="AS12" s="72"/>
      <c r="AT12" s="73"/>
      <c r="AU12" s="31"/>
      <c r="AV12" s="72"/>
      <c r="AW12" s="73"/>
      <c r="AX12" s="31"/>
      <c r="AY12" s="72"/>
      <c r="AZ12" s="73"/>
      <c r="BA12" s="31"/>
      <c r="BB12" s="72"/>
      <c r="BC12" s="73"/>
      <c r="BD12" s="31"/>
      <c r="BE12" s="72"/>
      <c r="BF12" s="73"/>
      <c r="BG12" s="31"/>
      <c r="BH12" s="72"/>
      <c r="BI12" s="73"/>
      <c r="BJ12" s="31"/>
      <c r="BK12" s="72"/>
      <c r="BL12" s="73"/>
      <c r="BM12" s="31"/>
      <c r="BN12" s="72"/>
      <c r="BO12" s="73"/>
      <c r="BP12" s="31"/>
      <c r="BQ12" s="72"/>
      <c r="BR12" s="73"/>
      <c r="BS12" s="31"/>
      <c r="BT12" s="72"/>
      <c r="BU12" s="73"/>
      <c r="BV12" s="31"/>
      <c r="BW12" s="72"/>
      <c r="BX12" s="73"/>
      <c r="BY12" s="31"/>
      <c r="BZ12" s="72"/>
      <c r="CA12" s="73"/>
      <c r="CB12" s="31"/>
      <c r="CC12" s="72"/>
      <c r="CD12" s="73"/>
      <c r="CE12" s="31"/>
      <c r="CF12" s="72"/>
    </row>
    <row r="13" spans="1:84" x14ac:dyDescent="0.2">
      <c r="A13" s="65"/>
      <c r="B13" s="31"/>
      <c r="C13" s="72"/>
      <c r="D13" s="73"/>
      <c r="E13" s="31"/>
      <c r="F13" s="72"/>
      <c r="G13" s="73"/>
      <c r="H13" s="31"/>
      <c r="I13" s="72"/>
      <c r="J13" s="73"/>
      <c r="K13" s="31"/>
      <c r="L13" s="72"/>
      <c r="M13" s="73"/>
      <c r="N13" s="31"/>
      <c r="O13" s="72"/>
      <c r="P13" s="73"/>
      <c r="Q13" s="31"/>
      <c r="R13" s="72"/>
      <c r="S13" s="73"/>
      <c r="T13" s="31"/>
      <c r="U13" s="72"/>
      <c r="V13" s="73"/>
      <c r="W13" s="31"/>
      <c r="X13" s="72"/>
      <c r="Y13" s="73"/>
      <c r="Z13" s="31"/>
      <c r="AA13" s="72"/>
      <c r="AB13" s="73"/>
      <c r="AC13" s="31"/>
      <c r="AD13" s="72"/>
      <c r="AE13" s="73"/>
      <c r="AF13" s="31"/>
      <c r="AG13" s="72"/>
      <c r="AH13" s="73"/>
      <c r="AI13" s="31"/>
      <c r="AJ13" s="72"/>
      <c r="AK13" s="73"/>
      <c r="AL13" s="31"/>
      <c r="AM13" s="72"/>
      <c r="AN13" s="73"/>
      <c r="AO13" s="31"/>
      <c r="AP13" s="72"/>
      <c r="AQ13" s="73"/>
      <c r="AR13" s="31"/>
      <c r="AS13" s="72"/>
      <c r="AT13" s="73"/>
      <c r="AU13" s="31"/>
      <c r="AV13" s="72"/>
      <c r="AW13" s="73"/>
      <c r="AX13" s="31"/>
      <c r="AY13" s="72"/>
      <c r="AZ13" s="73"/>
      <c r="BA13" s="31"/>
      <c r="BB13" s="72"/>
      <c r="BC13" s="73"/>
      <c r="BD13" s="31"/>
      <c r="BE13" s="72"/>
      <c r="BF13" s="73"/>
      <c r="BG13" s="31"/>
      <c r="BH13" s="72"/>
      <c r="BI13" s="73"/>
      <c r="BJ13" s="31"/>
      <c r="BK13" s="72"/>
      <c r="BL13" s="73"/>
      <c r="BM13" s="31"/>
      <c r="BN13" s="72"/>
      <c r="BO13" s="73"/>
      <c r="BP13" s="31"/>
      <c r="BQ13" s="72"/>
      <c r="BR13" s="73"/>
      <c r="BS13" s="31"/>
      <c r="BT13" s="72"/>
      <c r="BU13" s="73"/>
      <c r="BV13" s="31"/>
      <c r="BW13" s="72"/>
      <c r="BX13" s="73"/>
      <c r="BY13" s="31"/>
      <c r="BZ13" s="72"/>
      <c r="CA13" s="73"/>
      <c r="CB13" s="31"/>
      <c r="CC13" s="72"/>
      <c r="CD13" s="73"/>
      <c r="CE13" s="31"/>
      <c r="CF13" s="72"/>
    </row>
    <row r="14" spans="1:84" x14ac:dyDescent="0.2">
      <c r="A14" s="65"/>
      <c r="B14" s="31"/>
      <c r="C14" s="72"/>
      <c r="D14" s="73"/>
      <c r="E14" s="31"/>
      <c r="F14" s="72"/>
      <c r="G14" s="73"/>
      <c r="H14" s="31"/>
      <c r="I14" s="72"/>
      <c r="J14" s="73"/>
      <c r="K14" s="31"/>
      <c r="L14" s="72"/>
      <c r="M14" s="73"/>
      <c r="N14" s="31"/>
      <c r="O14" s="72"/>
      <c r="P14" s="73"/>
      <c r="Q14" s="31"/>
      <c r="R14" s="72"/>
      <c r="S14" s="73"/>
      <c r="T14" s="31"/>
      <c r="U14" s="72"/>
      <c r="V14" s="73"/>
      <c r="W14" s="31"/>
      <c r="X14" s="72"/>
      <c r="Y14" s="73"/>
      <c r="Z14" s="31"/>
      <c r="AA14" s="72"/>
      <c r="AB14" s="73"/>
      <c r="AC14" s="31"/>
      <c r="AD14" s="72"/>
      <c r="AE14" s="73"/>
      <c r="AF14" s="31"/>
      <c r="AG14" s="72"/>
      <c r="AH14" s="73"/>
      <c r="AI14" s="31"/>
      <c r="AJ14" s="72"/>
      <c r="AK14" s="73"/>
      <c r="AL14" s="31"/>
      <c r="AM14" s="72"/>
      <c r="AN14" s="73"/>
      <c r="AO14" s="31"/>
      <c r="AP14" s="72"/>
      <c r="AQ14" s="73"/>
      <c r="AR14" s="31"/>
      <c r="AS14" s="72"/>
      <c r="AT14" s="73"/>
      <c r="AU14" s="31"/>
      <c r="AV14" s="72"/>
      <c r="AW14" s="73"/>
      <c r="AX14" s="31"/>
      <c r="AY14" s="72"/>
      <c r="AZ14" s="73"/>
      <c r="BA14" s="31"/>
      <c r="BB14" s="72"/>
      <c r="BC14" s="73"/>
      <c r="BD14" s="31"/>
      <c r="BE14" s="72"/>
      <c r="BF14" s="73"/>
      <c r="BG14" s="31"/>
      <c r="BH14" s="72"/>
      <c r="BI14" s="73"/>
      <c r="BJ14" s="31"/>
      <c r="BK14" s="72"/>
      <c r="BL14" s="73"/>
      <c r="BM14" s="31"/>
      <c r="BN14" s="72"/>
      <c r="BO14" s="73"/>
      <c r="BP14" s="31"/>
      <c r="BQ14" s="72"/>
      <c r="BR14" s="73"/>
      <c r="BS14" s="31"/>
      <c r="BT14" s="72"/>
      <c r="BU14" s="73"/>
      <c r="BV14" s="31"/>
      <c r="BW14" s="72"/>
      <c r="BX14" s="73"/>
      <c r="BY14" s="31"/>
      <c r="BZ14" s="72"/>
      <c r="CA14" s="73"/>
      <c r="CB14" s="31"/>
      <c r="CC14" s="72"/>
      <c r="CD14" s="73"/>
      <c r="CE14" s="31"/>
      <c r="CF14" s="72"/>
    </row>
    <row r="15" spans="1:84" x14ac:dyDescent="0.2">
      <c r="A15" s="65"/>
      <c r="B15" s="31"/>
      <c r="C15" s="72"/>
      <c r="D15" s="73"/>
      <c r="E15" s="31"/>
      <c r="F15" s="72"/>
      <c r="G15" s="73"/>
      <c r="H15" s="31"/>
      <c r="I15" s="72"/>
      <c r="J15" s="73"/>
      <c r="K15" s="31"/>
      <c r="L15" s="72"/>
      <c r="M15" s="73"/>
      <c r="N15" s="31"/>
      <c r="O15" s="72"/>
      <c r="P15" s="73"/>
      <c r="Q15" s="31"/>
      <c r="R15" s="72"/>
      <c r="S15" s="73"/>
      <c r="T15" s="31"/>
      <c r="U15" s="72"/>
      <c r="V15" s="73"/>
      <c r="W15" s="31"/>
      <c r="X15" s="72"/>
      <c r="Y15" s="73"/>
      <c r="Z15" s="31"/>
      <c r="AA15" s="72"/>
      <c r="AB15" s="73"/>
      <c r="AC15" s="31"/>
      <c r="AD15" s="72"/>
      <c r="AE15" s="73"/>
      <c r="AF15" s="31"/>
      <c r="AG15" s="72"/>
      <c r="AH15" s="73"/>
      <c r="AI15" s="31"/>
      <c r="AJ15" s="72"/>
      <c r="AK15" s="73"/>
      <c r="AL15" s="31"/>
      <c r="AM15" s="72"/>
      <c r="AN15" s="73"/>
      <c r="AO15" s="31"/>
      <c r="AP15" s="72"/>
      <c r="AQ15" s="73"/>
      <c r="AR15" s="31"/>
      <c r="AS15" s="72"/>
      <c r="AT15" s="73"/>
      <c r="AU15" s="31"/>
      <c r="AV15" s="72"/>
      <c r="AW15" s="73"/>
      <c r="AX15" s="31"/>
      <c r="AY15" s="72"/>
      <c r="AZ15" s="73"/>
      <c r="BA15" s="31"/>
      <c r="BB15" s="72"/>
      <c r="BC15" s="73"/>
      <c r="BD15" s="31"/>
      <c r="BE15" s="72"/>
      <c r="BF15" s="73"/>
      <c r="BG15" s="31"/>
      <c r="BH15" s="72"/>
      <c r="BI15" s="73"/>
      <c r="BJ15" s="31"/>
      <c r="BK15" s="72"/>
      <c r="BL15" s="73"/>
      <c r="BM15" s="31"/>
      <c r="BN15" s="72"/>
      <c r="BO15" s="73"/>
      <c r="BP15" s="31"/>
      <c r="BQ15" s="72"/>
      <c r="BR15" s="73"/>
      <c r="BS15" s="31"/>
      <c r="BT15" s="72"/>
      <c r="BU15" s="73"/>
      <c r="BV15" s="31"/>
      <c r="BW15" s="72"/>
      <c r="BX15" s="73"/>
      <c r="BY15" s="31"/>
      <c r="BZ15" s="72"/>
      <c r="CA15" s="73"/>
      <c r="CB15" s="31"/>
      <c r="CC15" s="72"/>
      <c r="CD15" s="73"/>
      <c r="CE15" s="31"/>
      <c r="CF15" s="72"/>
    </row>
    <row r="16" spans="1:84" x14ac:dyDescent="0.2">
      <c r="A16" s="65"/>
      <c r="B16" s="31"/>
      <c r="C16" s="72"/>
      <c r="D16" s="73"/>
      <c r="E16" s="31"/>
      <c r="F16" s="72"/>
      <c r="G16" s="73"/>
      <c r="H16" s="31"/>
      <c r="I16" s="72"/>
      <c r="J16" s="73"/>
      <c r="K16" s="31"/>
      <c r="L16" s="72"/>
      <c r="M16" s="73"/>
      <c r="N16" s="31"/>
      <c r="O16" s="72"/>
      <c r="P16" s="73"/>
      <c r="Q16" s="31"/>
      <c r="R16" s="72"/>
      <c r="S16" s="73"/>
      <c r="T16" s="31"/>
      <c r="U16" s="72"/>
      <c r="V16" s="73"/>
      <c r="W16" s="31"/>
      <c r="X16" s="72"/>
      <c r="Y16" s="73"/>
      <c r="Z16" s="31"/>
      <c r="AA16" s="72"/>
      <c r="AB16" s="73"/>
      <c r="AC16" s="31"/>
      <c r="AD16" s="72"/>
      <c r="AE16" s="73"/>
      <c r="AF16" s="31"/>
      <c r="AG16" s="72"/>
      <c r="AH16" s="73"/>
      <c r="AI16" s="31"/>
      <c r="AJ16" s="72"/>
      <c r="AK16" s="73"/>
      <c r="AL16" s="31"/>
      <c r="AM16" s="72"/>
      <c r="AN16" s="73"/>
      <c r="AO16" s="31"/>
      <c r="AP16" s="72"/>
      <c r="AQ16" s="73"/>
      <c r="AR16" s="31"/>
      <c r="AS16" s="72"/>
      <c r="AT16" s="73"/>
      <c r="AU16" s="31"/>
      <c r="AV16" s="72"/>
      <c r="AW16" s="73"/>
      <c r="AX16" s="31"/>
      <c r="AY16" s="72"/>
      <c r="AZ16" s="73"/>
      <c r="BA16" s="31"/>
      <c r="BB16" s="72"/>
      <c r="BC16" s="73"/>
      <c r="BD16" s="31"/>
      <c r="BE16" s="72"/>
      <c r="BF16" s="73"/>
      <c r="BG16" s="31"/>
      <c r="BH16" s="72"/>
      <c r="BI16" s="73"/>
      <c r="BJ16" s="31"/>
      <c r="BK16" s="72"/>
      <c r="BL16" s="73"/>
      <c r="BM16" s="31"/>
      <c r="BN16" s="72"/>
      <c r="BO16" s="73"/>
      <c r="BP16" s="31"/>
      <c r="BQ16" s="72"/>
      <c r="BR16" s="73"/>
      <c r="BS16" s="31"/>
      <c r="BT16" s="72"/>
      <c r="BU16" s="73"/>
      <c r="BV16" s="31"/>
      <c r="BW16" s="72"/>
      <c r="BX16" s="73"/>
      <c r="BY16" s="31"/>
      <c r="BZ16" s="72"/>
      <c r="CA16" s="73"/>
      <c r="CB16" s="31"/>
      <c r="CC16" s="72"/>
      <c r="CD16" s="73"/>
      <c r="CE16" s="31"/>
      <c r="CF16" s="72"/>
    </row>
    <row r="17" spans="1:84" x14ac:dyDescent="0.2">
      <c r="A17" s="65"/>
      <c r="B17" s="31"/>
      <c r="C17" s="72"/>
      <c r="D17" s="73"/>
      <c r="E17" s="31"/>
      <c r="F17" s="72"/>
      <c r="G17" s="73"/>
      <c r="H17" s="31"/>
      <c r="I17" s="72"/>
      <c r="J17" s="73"/>
      <c r="K17" s="31"/>
      <c r="L17" s="72"/>
      <c r="M17" s="73"/>
      <c r="N17" s="31"/>
      <c r="O17" s="72"/>
      <c r="P17" s="73"/>
      <c r="Q17" s="31"/>
      <c r="R17" s="72"/>
      <c r="S17" s="73"/>
      <c r="T17" s="31"/>
      <c r="U17" s="72"/>
      <c r="V17" s="73"/>
      <c r="W17" s="31"/>
      <c r="X17" s="72"/>
      <c r="Y17" s="73"/>
      <c r="Z17" s="31"/>
      <c r="AA17" s="72"/>
      <c r="AB17" s="73"/>
      <c r="AC17" s="31"/>
      <c r="AD17" s="72"/>
      <c r="AE17" s="73"/>
      <c r="AF17" s="31"/>
      <c r="AG17" s="72"/>
      <c r="AH17" s="73"/>
      <c r="AI17" s="31"/>
      <c r="AJ17" s="72"/>
      <c r="AK17" s="73"/>
      <c r="AL17" s="31"/>
      <c r="AM17" s="72"/>
      <c r="AN17" s="73"/>
      <c r="AO17" s="31"/>
      <c r="AP17" s="72"/>
      <c r="AQ17" s="73"/>
      <c r="AR17" s="31"/>
      <c r="AS17" s="72"/>
      <c r="AT17" s="73"/>
      <c r="AU17" s="31"/>
      <c r="AV17" s="72"/>
      <c r="AW17" s="73"/>
      <c r="AX17" s="31"/>
      <c r="AY17" s="72"/>
      <c r="AZ17" s="73"/>
      <c r="BA17" s="31"/>
      <c r="BB17" s="72"/>
      <c r="BC17" s="73"/>
      <c r="BD17" s="31"/>
      <c r="BE17" s="72"/>
      <c r="BF17" s="73"/>
      <c r="BG17" s="31"/>
      <c r="BH17" s="72"/>
      <c r="BI17" s="73"/>
      <c r="BJ17" s="31"/>
      <c r="BK17" s="72"/>
      <c r="BL17" s="73"/>
      <c r="BM17" s="31"/>
      <c r="BN17" s="72"/>
      <c r="BO17" s="73"/>
      <c r="BP17" s="31"/>
      <c r="BQ17" s="72"/>
      <c r="BR17" s="73"/>
      <c r="BS17" s="31"/>
      <c r="BT17" s="72"/>
      <c r="BU17" s="73"/>
      <c r="BV17" s="31"/>
      <c r="BW17" s="72"/>
      <c r="BX17" s="73"/>
      <c r="BY17" s="31"/>
      <c r="BZ17" s="72"/>
      <c r="CA17" s="73"/>
      <c r="CB17" s="31"/>
      <c r="CC17" s="72"/>
      <c r="CD17" s="73"/>
      <c r="CE17" s="31"/>
      <c r="CF17" s="72"/>
    </row>
    <row r="18" spans="1:84" x14ac:dyDescent="0.2">
      <c r="A18" s="65"/>
      <c r="B18" s="31"/>
      <c r="C18" s="72"/>
      <c r="D18" s="73"/>
      <c r="E18" s="31"/>
      <c r="F18" s="72"/>
      <c r="G18" s="73"/>
      <c r="H18" s="31"/>
      <c r="I18" s="72"/>
      <c r="J18" s="73"/>
      <c r="K18" s="31"/>
      <c r="L18" s="72"/>
      <c r="M18" s="73"/>
      <c r="N18" s="31"/>
      <c r="O18" s="72"/>
      <c r="P18" s="73"/>
      <c r="Q18" s="31"/>
      <c r="R18" s="72"/>
      <c r="S18" s="73"/>
      <c r="T18" s="31"/>
      <c r="U18" s="72"/>
      <c r="V18" s="73"/>
      <c r="W18" s="31"/>
      <c r="X18" s="72"/>
      <c r="Y18" s="73"/>
      <c r="Z18" s="31"/>
      <c r="AA18" s="72"/>
      <c r="AB18" s="73"/>
      <c r="AC18" s="31"/>
      <c r="AD18" s="72"/>
      <c r="AE18" s="73"/>
      <c r="AF18" s="31"/>
      <c r="AG18" s="72"/>
      <c r="AH18" s="73"/>
      <c r="AI18" s="31"/>
      <c r="AJ18" s="72"/>
      <c r="AK18" s="73"/>
      <c r="AL18" s="31"/>
      <c r="AM18" s="72"/>
      <c r="AN18" s="73"/>
      <c r="AO18" s="31"/>
      <c r="AP18" s="72"/>
      <c r="AQ18" s="73"/>
      <c r="AR18" s="31"/>
      <c r="AS18" s="72"/>
      <c r="AT18" s="73"/>
      <c r="AU18" s="31"/>
      <c r="AV18" s="72"/>
      <c r="AW18" s="73"/>
      <c r="AX18" s="31"/>
      <c r="AY18" s="72"/>
      <c r="AZ18" s="73"/>
      <c r="BA18" s="31"/>
      <c r="BB18" s="72"/>
      <c r="BC18" s="73"/>
      <c r="BD18" s="31"/>
      <c r="BE18" s="72"/>
      <c r="BF18" s="73"/>
      <c r="BG18" s="31"/>
      <c r="BH18" s="72"/>
      <c r="BI18" s="73"/>
      <c r="BJ18" s="31"/>
      <c r="BK18" s="72"/>
      <c r="BL18" s="73"/>
      <c r="BM18" s="31"/>
      <c r="BN18" s="72"/>
      <c r="BO18" s="73"/>
      <c r="BP18" s="31"/>
      <c r="BQ18" s="72"/>
      <c r="BR18" s="73"/>
      <c r="BS18" s="31"/>
      <c r="BT18" s="72"/>
      <c r="BU18" s="73"/>
      <c r="BV18" s="31"/>
      <c r="BW18" s="72"/>
      <c r="BX18" s="73"/>
      <c r="BY18" s="31"/>
      <c r="BZ18" s="72"/>
      <c r="CA18" s="73"/>
      <c r="CB18" s="31"/>
      <c r="CC18" s="72"/>
      <c r="CD18" s="73"/>
      <c r="CE18" s="31"/>
      <c r="CF18" s="72"/>
    </row>
    <row r="19" spans="1:84" x14ac:dyDescent="0.2">
      <c r="A19" s="65"/>
      <c r="B19" s="31"/>
      <c r="C19" s="72"/>
      <c r="D19" s="73"/>
      <c r="E19" s="31"/>
      <c r="F19" s="72"/>
      <c r="G19" s="73"/>
      <c r="H19" s="31"/>
      <c r="I19" s="72"/>
      <c r="J19" s="73"/>
      <c r="K19" s="31"/>
      <c r="L19" s="72"/>
      <c r="M19" s="73"/>
      <c r="N19" s="31"/>
      <c r="O19" s="72"/>
      <c r="P19" s="73"/>
      <c r="Q19" s="31"/>
      <c r="R19" s="72"/>
      <c r="S19" s="73"/>
      <c r="T19" s="31"/>
      <c r="U19" s="72"/>
      <c r="V19" s="73"/>
      <c r="W19" s="31"/>
      <c r="X19" s="72"/>
      <c r="Y19" s="73"/>
      <c r="Z19" s="31"/>
      <c r="AA19" s="72"/>
      <c r="AB19" s="73"/>
      <c r="AC19" s="31"/>
      <c r="AD19" s="72"/>
      <c r="AE19" s="73"/>
      <c r="AF19" s="31"/>
      <c r="AG19" s="72"/>
      <c r="AH19" s="73"/>
      <c r="AI19" s="31"/>
      <c r="AJ19" s="72"/>
      <c r="AK19" s="73"/>
      <c r="AL19" s="31"/>
      <c r="AM19" s="72"/>
      <c r="AN19" s="73"/>
      <c r="AO19" s="31"/>
      <c r="AP19" s="72"/>
      <c r="AQ19" s="73"/>
      <c r="AR19" s="31"/>
      <c r="AS19" s="72"/>
      <c r="AT19" s="73"/>
      <c r="AU19" s="31"/>
      <c r="AV19" s="72"/>
      <c r="AW19" s="73"/>
      <c r="AX19" s="31"/>
      <c r="AY19" s="72"/>
      <c r="AZ19" s="73"/>
      <c r="BA19" s="31"/>
      <c r="BB19" s="72"/>
      <c r="BC19" s="73"/>
      <c r="BD19" s="31"/>
      <c r="BE19" s="72"/>
      <c r="BF19" s="73"/>
      <c r="BG19" s="31"/>
      <c r="BH19" s="72"/>
      <c r="BI19" s="73"/>
      <c r="BJ19" s="31"/>
      <c r="BK19" s="72"/>
      <c r="BL19" s="73"/>
      <c r="BM19" s="31"/>
      <c r="BN19" s="72"/>
      <c r="BO19" s="73"/>
      <c r="BP19" s="31"/>
      <c r="BQ19" s="72"/>
      <c r="BR19" s="73"/>
      <c r="BS19" s="31"/>
      <c r="BT19" s="72"/>
      <c r="BU19" s="73"/>
      <c r="BV19" s="31"/>
      <c r="BW19" s="72"/>
      <c r="BX19" s="73"/>
      <c r="BY19" s="31"/>
      <c r="BZ19" s="72"/>
      <c r="CA19" s="73"/>
      <c r="CB19" s="31"/>
      <c r="CC19" s="72"/>
      <c r="CD19" s="73"/>
      <c r="CE19" s="31"/>
      <c r="CF19" s="72"/>
    </row>
    <row r="20" spans="1:84" x14ac:dyDescent="0.2">
      <c r="A20" s="65"/>
      <c r="B20" s="31"/>
      <c r="C20" s="72"/>
      <c r="D20" s="73"/>
      <c r="E20" s="31"/>
      <c r="F20" s="72"/>
      <c r="G20" s="73"/>
      <c r="H20" s="31"/>
      <c r="I20" s="72"/>
      <c r="J20" s="73"/>
      <c r="K20" s="31"/>
      <c r="L20" s="72"/>
      <c r="M20" s="73"/>
      <c r="N20" s="31"/>
      <c r="O20" s="72"/>
      <c r="P20" s="73"/>
      <c r="Q20" s="31"/>
      <c r="R20" s="72"/>
      <c r="S20" s="73"/>
      <c r="T20" s="31"/>
      <c r="U20" s="72"/>
      <c r="V20" s="73"/>
      <c r="W20" s="31"/>
      <c r="X20" s="72"/>
      <c r="Y20" s="73"/>
      <c r="Z20" s="31"/>
      <c r="AA20" s="72"/>
      <c r="AB20" s="73"/>
      <c r="AC20" s="31"/>
      <c r="AD20" s="72"/>
      <c r="AE20" s="73"/>
      <c r="AF20" s="31"/>
      <c r="AG20" s="72"/>
      <c r="AH20" s="73"/>
      <c r="AI20" s="31"/>
      <c r="AJ20" s="72"/>
      <c r="AK20" s="73"/>
      <c r="AL20" s="31"/>
      <c r="AM20" s="72"/>
      <c r="AN20" s="73"/>
      <c r="AO20" s="31"/>
      <c r="AP20" s="72"/>
      <c r="AQ20" s="73"/>
      <c r="AR20" s="31"/>
      <c r="AS20" s="72"/>
      <c r="AT20" s="73"/>
      <c r="AU20" s="31"/>
      <c r="AV20" s="72"/>
      <c r="AW20" s="73"/>
      <c r="AX20" s="31"/>
      <c r="AY20" s="72"/>
      <c r="AZ20" s="73"/>
      <c r="BA20" s="31"/>
      <c r="BB20" s="72"/>
      <c r="BC20" s="73"/>
      <c r="BD20" s="31"/>
      <c r="BE20" s="72"/>
      <c r="BF20" s="73"/>
      <c r="BG20" s="31"/>
      <c r="BH20" s="72"/>
      <c r="BI20" s="73"/>
      <c r="BJ20" s="31"/>
      <c r="BK20" s="72"/>
      <c r="BL20" s="73"/>
      <c r="BM20" s="31"/>
      <c r="BN20" s="72"/>
      <c r="BO20" s="73"/>
      <c r="BP20" s="31"/>
      <c r="BQ20" s="72"/>
      <c r="BR20" s="73"/>
      <c r="BS20" s="31"/>
      <c r="BT20" s="72"/>
      <c r="BU20" s="73"/>
      <c r="BV20" s="31"/>
      <c r="BW20" s="72"/>
      <c r="BX20" s="73"/>
      <c r="BY20" s="31"/>
      <c r="BZ20" s="72"/>
      <c r="CA20" s="73"/>
      <c r="CB20" s="31"/>
      <c r="CC20" s="72"/>
      <c r="CD20" s="73"/>
      <c r="CE20" s="31"/>
      <c r="CF20" s="72"/>
    </row>
    <row r="21" spans="1:84" x14ac:dyDescent="0.2">
      <c r="A21" s="65"/>
      <c r="B21" s="31"/>
      <c r="C21" s="72"/>
      <c r="D21" s="73"/>
      <c r="E21" s="31"/>
      <c r="F21" s="72"/>
      <c r="G21" s="73"/>
      <c r="H21" s="31"/>
      <c r="I21" s="72"/>
      <c r="J21" s="73"/>
      <c r="K21" s="31"/>
      <c r="L21" s="72"/>
      <c r="M21" s="73"/>
      <c r="N21" s="31"/>
      <c r="O21" s="72"/>
      <c r="P21" s="73"/>
      <c r="Q21" s="31"/>
      <c r="R21" s="72"/>
      <c r="S21" s="73"/>
      <c r="T21" s="31"/>
      <c r="U21" s="72"/>
      <c r="V21" s="73"/>
      <c r="W21" s="31"/>
      <c r="X21" s="72"/>
      <c r="Y21" s="73"/>
      <c r="Z21" s="31"/>
      <c r="AA21" s="72"/>
      <c r="AB21" s="73"/>
      <c r="AC21" s="31"/>
      <c r="AD21" s="72"/>
      <c r="AE21" s="73"/>
      <c r="AF21" s="31"/>
      <c r="AG21" s="72"/>
      <c r="AH21" s="73"/>
      <c r="AI21" s="31"/>
      <c r="AJ21" s="72"/>
      <c r="AK21" s="73"/>
      <c r="AL21" s="31"/>
      <c r="AM21" s="72"/>
      <c r="AN21" s="73"/>
      <c r="AO21" s="31"/>
      <c r="AP21" s="72"/>
      <c r="AQ21" s="73"/>
      <c r="AR21" s="31"/>
      <c r="AS21" s="72"/>
      <c r="AT21" s="73"/>
      <c r="AU21" s="31"/>
      <c r="AV21" s="72"/>
      <c r="AW21" s="73"/>
      <c r="AX21" s="31"/>
      <c r="AY21" s="72"/>
      <c r="AZ21" s="73"/>
      <c r="BA21" s="31"/>
      <c r="BB21" s="72"/>
      <c r="BC21" s="73"/>
      <c r="BD21" s="31"/>
      <c r="BE21" s="72"/>
      <c r="BF21" s="73"/>
      <c r="BG21" s="31"/>
      <c r="BH21" s="72"/>
      <c r="BI21" s="73"/>
      <c r="BJ21" s="31"/>
      <c r="BK21" s="72"/>
      <c r="BL21" s="73"/>
      <c r="BM21" s="31"/>
      <c r="BN21" s="72"/>
      <c r="BO21" s="73"/>
      <c r="BP21" s="31"/>
      <c r="BQ21" s="72"/>
      <c r="BR21" s="73"/>
      <c r="BS21" s="31"/>
      <c r="BT21" s="72"/>
      <c r="BU21" s="73"/>
      <c r="BV21" s="31"/>
      <c r="BW21" s="72"/>
      <c r="BX21" s="73"/>
      <c r="BY21" s="31"/>
      <c r="BZ21" s="72"/>
      <c r="CA21" s="73"/>
      <c r="CB21" s="31"/>
      <c r="CC21" s="72"/>
      <c r="CD21" s="73"/>
      <c r="CE21" s="31"/>
      <c r="CF21" s="72"/>
    </row>
    <row r="22" spans="1:84" x14ac:dyDescent="0.2">
      <c r="A22" s="65"/>
      <c r="B22" s="31"/>
      <c r="C22" s="72"/>
      <c r="D22" s="73"/>
      <c r="E22" s="31"/>
      <c r="F22" s="72"/>
      <c r="G22" s="73"/>
      <c r="H22" s="31"/>
      <c r="I22" s="72"/>
      <c r="J22" s="73"/>
      <c r="K22" s="31"/>
      <c r="L22" s="72"/>
      <c r="M22" s="73"/>
      <c r="N22" s="31"/>
      <c r="O22" s="72"/>
      <c r="P22" s="73"/>
      <c r="Q22" s="31"/>
      <c r="R22" s="72"/>
      <c r="S22" s="73"/>
      <c r="T22" s="31"/>
      <c r="U22" s="72"/>
      <c r="V22" s="73"/>
      <c r="W22" s="31"/>
      <c r="X22" s="72"/>
      <c r="Y22" s="73"/>
      <c r="Z22" s="31"/>
      <c r="AA22" s="72"/>
      <c r="AB22" s="73"/>
      <c r="AC22" s="31"/>
      <c r="AD22" s="72"/>
      <c r="AE22" s="73"/>
      <c r="AF22" s="31"/>
      <c r="AG22" s="72"/>
      <c r="AH22" s="73"/>
      <c r="AI22" s="31"/>
      <c r="AJ22" s="72"/>
      <c r="AK22" s="73"/>
      <c r="AL22" s="31"/>
      <c r="AM22" s="72"/>
      <c r="AN22" s="73"/>
      <c r="AO22" s="31"/>
      <c r="AP22" s="72"/>
      <c r="AQ22" s="73"/>
      <c r="AR22" s="31"/>
      <c r="AS22" s="72"/>
      <c r="AT22" s="73"/>
      <c r="AU22" s="31"/>
      <c r="AV22" s="72"/>
      <c r="AW22" s="73"/>
      <c r="AX22" s="31"/>
      <c r="AY22" s="72"/>
      <c r="AZ22" s="73"/>
      <c r="BA22" s="31"/>
      <c r="BB22" s="72"/>
      <c r="BC22" s="73"/>
      <c r="BD22" s="31"/>
      <c r="BE22" s="72"/>
      <c r="BF22" s="73"/>
      <c r="BG22" s="31"/>
      <c r="BH22" s="72"/>
      <c r="BI22" s="73"/>
      <c r="BJ22" s="31"/>
      <c r="BK22" s="72"/>
      <c r="BL22" s="73"/>
      <c r="BM22" s="31"/>
      <c r="BN22" s="72"/>
      <c r="BO22" s="73"/>
      <c r="BP22" s="31"/>
      <c r="BQ22" s="72"/>
      <c r="BR22" s="73"/>
      <c r="BS22" s="31"/>
      <c r="BT22" s="72"/>
      <c r="BU22" s="73"/>
      <c r="BV22" s="31"/>
      <c r="BW22" s="72"/>
      <c r="BX22" s="73"/>
      <c r="BY22" s="31"/>
      <c r="BZ22" s="72"/>
      <c r="CA22" s="73"/>
      <c r="CB22" s="31"/>
      <c r="CC22" s="72"/>
      <c r="CD22" s="73"/>
      <c r="CE22" s="31"/>
      <c r="CF22" s="72"/>
    </row>
    <row r="23" spans="1:84" x14ac:dyDescent="0.2">
      <c r="A23" s="65"/>
      <c r="B23" s="31"/>
      <c r="C23" s="72"/>
      <c r="D23" s="73"/>
      <c r="E23" s="31"/>
      <c r="F23" s="72"/>
      <c r="G23" s="73"/>
      <c r="H23" s="31"/>
      <c r="I23" s="72"/>
      <c r="J23" s="73"/>
      <c r="K23" s="31"/>
      <c r="L23" s="72"/>
      <c r="M23" s="73"/>
      <c r="N23" s="31"/>
      <c r="O23" s="72"/>
      <c r="P23" s="73"/>
      <c r="Q23" s="31"/>
      <c r="R23" s="72"/>
      <c r="S23" s="73"/>
      <c r="T23" s="31"/>
      <c r="U23" s="72"/>
      <c r="V23" s="73"/>
      <c r="W23" s="31"/>
      <c r="X23" s="72"/>
      <c r="Y23" s="73"/>
      <c r="Z23" s="31"/>
      <c r="AA23" s="72"/>
      <c r="AB23" s="73"/>
      <c r="AC23" s="31"/>
      <c r="AD23" s="72"/>
      <c r="AE23" s="73"/>
      <c r="AF23" s="31"/>
      <c r="AG23" s="72"/>
      <c r="AH23" s="73"/>
      <c r="AI23" s="31"/>
      <c r="AJ23" s="72"/>
      <c r="AK23" s="73"/>
      <c r="AL23" s="31"/>
      <c r="AM23" s="72"/>
      <c r="AN23" s="73"/>
      <c r="AO23" s="31"/>
      <c r="AP23" s="72"/>
      <c r="AQ23" s="73"/>
      <c r="AR23" s="31"/>
      <c r="AS23" s="72"/>
      <c r="AT23" s="73"/>
      <c r="AU23" s="31"/>
      <c r="AV23" s="72"/>
      <c r="AW23" s="73"/>
      <c r="AX23" s="31"/>
      <c r="AY23" s="72"/>
      <c r="AZ23" s="73"/>
      <c r="BA23" s="31"/>
      <c r="BB23" s="72"/>
      <c r="BC23" s="73"/>
      <c r="BD23" s="31"/>
      <c r="BE23" s="72"/>
      <c r="BF23" s="73"/>
      <c r="BG23" s="31"/>
      <c r="BH23" s="72"/>
      <c r="BI23" s="73"/>
      <c r="BJ23" s="31"/>
      <c r="BK23" s="72"/>
      <c r="BL23" s="73"/>
      <c r="BM23" s="31"/>
      <c r="BN23" s="72"/>
      <c r="BO23" s="73"/>
      <c r="BP23" s="31"/>
      <c r="BQ23" s="72"/>
      <c r="BR23" s="73"/>
      <c r="BS23" s="31"/>
      <c r="BT23" s="72"/>
      <c r="BU23" s="73"/>
      <c r="BV23" s="31"/>
      <c r="BW23" s="72"/>
      <c r="BX23" s="73"/>
      <c r="BY23" s="31"/>
      <c r="BZ23" s="72"/>
      <c r="CA23" s="73"/>
      <c r="CB23" s="31"/>
      <c r="CC23" s="72"/>
      <c r="CD23" s="73"/>
      <c r="CE23" s="31"/>
      <c r="CF23" s="72"/>
    </row>
    <row r="24" spans="1:84" x14ac:dyDescent="0.2">
      <c r="A24" s="65"/>
      <c r="B24" s="31"/>
      <c r="C24" s="72"/>
      <c r="D24" s="73"/>
      <c r="E24" s="31"/>
      <c r="F24" s="72"/>
      <c r="G24" s="73"/>
      <c r="H24" s="31"/>
      <c r="I24" s="72"/>
      <c r="J24" s="73"/>
      <c r="K24" s="31"/>
      <c r="L24" s="72"/>
      <c r="M24" s="73"/>
      <c r="N24" s="31"/>
      <c r="O24" s="72"/>
      <c r="P24" s="73"/>
      <c r="Q24" s="31"/>
      <c r="R24" s="72"/>
      <c r="S24" s="73"/>
      <c r="T24" s="31"/>
      <c r="U24" s="72"/>
      <c r="V24" s="73"/>
      <c r="W24" s="31"/>
      <c r="X24" s="72"/>
      <c r="Y24" s="73"/>
      <c r="Z24" s="31"/>
      <c r="AA24" s="72"/>
      <c r="AB24" s="73"/>
      <c r="AC24" s="31"/>
      <c r="AD24" s="72"/>
      <c r="AE24" s="73"/>
      <c r="AF24" s="31"/>
      <c r="AG24" s="72"/>
      <c r="AH24" s="73"/>
      <c r="AI24" s="31"/>
      <c r="AJ24" s="72"/>
      <c r="AK24" s="73"/>
      <c r="AL24" s="31"/>
      <c r="AM24" s="72"/>
      <c r="AN24" s="73"/>
      <c r="AO24" s="31"/>
      <c r="AP24" s="72"/>
      <c r="AQ24" s="73"/>
      <c r="AR24" s="31"/>
      <c r="AS24" s="72"/>
      <c r="AT24" s="73"/>
      <c r="AU24" s="31"/>
      <c r="AV24" s="72"/>
      <c r="AW24" s="73"/>
      <c r="AX24" s="31"/>
      <c r="AY24" s="72"/>
      <c r="AZ24" s="73"/>
      <c r="BA24" s="31"/>
      <c r="BB24" s="72"/>
      <c r="BC24" s="73"/>
      <c r="BD24" s="31"/>
      <c r="BE24" s="72"/>
      <c r="BF24" s="73"/>
      <c r="BG24" s="31"/>
      <c r="BH24" s="72"/>
      <c r="BI24" s="73"/>
      <c r="BJ24" s="31"/>
      <c r="BK24" s="72"/>
      <c r="BL24" s="73"/>
      <c r="BM24" s="31"/>
      <c r="BN24" s="72"/>
      <c r="BO24" s="73"/>
      <c r="BP24" s="31"/>
      <c r="BQ24" s="72"/>
      <c r="BR24" s="73"/>
      <c r="BS24" s="31"/>
      <c r="BT24" s="72"/>
      <c r="BU24" s="73"/>
      <c r="BV24" s="31"/>
      <c r="BW24" s="72"/>
      <c r="BX24" s="73"/>
      <c r="BY24" s="31"/>
      <c r="BZ24" s="72"/>
      <c r="CA24" s="73"/>
      <c r="CB24" s="31"/>
      <c r="CC24" s="72"/>
      <c r="CD24" s="73"/>
      <c r="CE24" s="31"/>
      <c r="CF24" s="72"/>
    </row>
    <row r="25" spans="1:84" x14ac:dyDescent="0.2">
      <c r="A25" s="65"/>
      <c r="B25" s="31"/>
      <c r="C25" s="72"/>
      <c r="D25" s="73"/>
      <c r="E25" s="31"/>
      <c r="F25" s="72"/>
      <c r="G25" s="73"/>
      <c r="H25" s="31"/>
      <c r="I25" s="72"/>
      <c r="J25" s="73"/>
      <c r="K25" s="31"/>
      <c r="L25" s="72"/>
      <c r="M25" s="73"/>
      <c r="N25" s="31"/>
      <c r="O25" s="72"/>
      <c r="P25" s="73"/>
      <c r="Q25" s="31"/>
      <c r="R25" s="72"/>
      <c r="S25" s="73"/>
      <c r="T25" s="31"/>
      <c r="U25" s="72"/>
      <c r="V25" s="73"/>
      <c r="W25" s="31"/>
      <c r="X25" s="72"/>
      <c r="Y25" s="73"/>
      <c r="Z25" s="31"/>
      <c r="AA25" s="72"/>
      <c r="AB25" s="73"/>
      <c r="AC25" s="31"/>
      <c r="AD25" s="72"/>
      <c r="AE25" s="73"/>
      <c r="AF25" s="31"/>
      <c r="AG25" s="72"/>
      <c r="AH25" s="73"/>
      <c r="AI25" s="31"/>
      <c r="AJ25" s="72"/>
      <c r="AK25" s="73"/>
      <c r="AL25" s="31"/>
      <c r="AM25" s="72"/>
      <c r="AN25" s="73"/>
      <c r="AO25" s="31"/>
      <c r="AP25" s="72"/>
      <c r="AQ25" s="73"/>
      <c r="AR25" s="31"/>
      <c r="AS25" s="72"/>
      <c r="AT25" s="73"/>
      <c r="AU25" s="31"/>
      <c r="AV25" s="72"/>
      <c r="AW25" s="73"/>
      <c r="AX25" s="31"/>
      <c r="AY25" s="72"/>
      <c r="AZ25" s="73"/>
      <c r="BA25" s="31"/>
      <c r="BB25" s="72"/>
      <c r="BC25" s="73"/>
      <c r="BD25" s="31"/>
      <c r="BE25" s="72"/>
      <c r="BF25" s="73"/>
      <c r="BG25" s="31"/>
      <c r="BH25" s="72"/>
      <c r="BI25" s="73"/>
      <c r="BJ25" s="31"/>
      <c r="BK25" s="72"/>
      <c r="BL25" s="73"/>
      <c r="BM25" s="31"/>
      <c r="BN25" s="72"/>
      <c r="BO25" s="73"/>
      <c r="BP25" s="31"/>
      <c r="BQ25" s="72"/>
      <c r="BR25" s="73"/>
      <c r="BS25" s="31"/>
      <c r="BT25" s="72"/>
      <c r="BU25" s="73"/>
      <c r="BV25" s="31"/>
      <c r="BW25" s="72"/>
      <c r="BX25" s="73"/>
      <c r="BY25" s="31"/>
      <c r="BZ25" s="72"/>
      <c r="CA25" s="73"/>
      <c r="CB25" s="31"/>
      <c r="CC25" s="72"/>
      <c r="CD25" s="73"/>
      <c r="CE25" s="31"/>
      <c r="CF25" s="72"/>
    </row>
    <row r="26" spans="1:84" x14ac:dyDescent="0.2">
      <c r="A26" s="65"/>
      <c r="B26" s="31"/>
      <c r="C26" s="72"/>
      <c r="D26" s="73"/>
      <c r="E26" s="31"/>
      <c r="F26" s="72"/>
      <c r="G26" s="73"/>
      <c r="H26" s="31"/>
      <c r="I26" s="72"/>
      <c r="J26" s="73"/>
      <c r="K26" s="31"/>
      <c r="L26" s="72"/>
      <c r="M26" s="73"/>
      <c r="N26" s="31"/>
      <c r="O26" s="72"/>
      <c r="P26" s="73"/>
      <c r="Q26" s="31"/>
      <c r="R26" s="72"/>
      <c r="S26" s="73"/>
      <c r="T26" s="31"/>
      <c r="U26" s="72"/>
      <c r="V26" s="73"/>
      <c r="W26" s="31"/>
      <c r="X26" s="72"/>
      <c r="Y26" s="73"/>
      <c r="Z26" s="31"/>
      <c r="AA26" s="72"/>
      <c r="AB26" s="73"/>
      <c r="AC26" s="31"/>
      <c r="AD26" s="72"/>
      <c r="AE26" s="73"/>
      <c r="AF26" s="31"/>
      <c r="AG26" s="72"/>
      <c r="AH26" s="73"/>
      <c r="AI26" s="31"/>
      <c r="AJ26" s="72"/>
      <c r="AK26" s="73"/>
      <c r="AL26" s="31"/>
      <c r="AM26" s="72"/>
      <c r="AN26" s="73"/>
      <c r="AO26" s="31"/>
      <c r="AP26" s="72"/>
      <c r="AQ26" s="73"/>
      <c r="AR26" s="31"/>
      <c r="AS26" s="72"/>
      <c r="AT26" s="73"/>
      <c r="AU26" s="31"/>
      <c r="AV26" s="72"/>
      <c r="AW26" s="73"/>
      <c r="AX26" s="31"/>
      <c r="AY26" s="72"/>
      <c r="AZ26" s="73"/>
      <c r="BA26" s="31"/>
      <c r="BB26" s="72"/>
      <c r="BC26" s="73"/>
      <c r="BD26" s="31"/>
      <c r="BE26" s="72"/>
      <c r="BF26" s="73"/>
      <c r="BG26" s="31"/>
      <c r="BH26" s="72"/>
      <c r="BI26" s="73"/>
      <c r="BJ26" s="31"/>
      <c r="BK26" s="72"/>
      <c r="BL26" s="73"/>
      <c r="BM26" s="31"/>
      <c r="BN26" s="72"/>
      <c r="BO26" s="73"/>
      <c r="BP26" s="31"/>
      <c r="BQ26" s="72"/>
      <c r="BR26" s="73"/>
      <c r="BS26" s="31"/>
      <c r="BT26" s="72"/>
      <c r="BU26" s="73"/>
      <c r="BV26" s="31"/>
      <c r="BW26" s="72"/>
      <c r="BX26" s="73"/>
      <c r="BY26" s="31"/>
      <c r="BZ26" s="72"/>
      <c r="CA26" s="73"/>
      <c r="CB26" s="31"/>
      <c r="CC26" s="72"/>
      <c r="CD26" s="73"/>
      <c r="CE26" s="31"/>
      <c r="CF26" s="72"/>
    </row>
    <row r="27" spans="1:84" x14ac:dyDescent="0.2">
      <c r="A27" s="65"/>
      <c r="B27" s="31"/>
      <c r="C27" s="72"/>
      <c r="D27" s="73"/>
      <c r="E27" s="31"/>
      <c r="F27" s="72"/>
      <c r="G27" s="73"/>
      <c r="H27" s="31"/>
      <c r="I27" s="72"/>
      <c r="J27" s="73"/>
      <c r="K27" s="31"/>
      <c r="L27" s="72"/>
      <c r="M27" s="73"/>
      <c r="N27" s="31"/>
      <c r="O27" s="72"/>
      <c r="P27" s="73"/>
      <c r="Q27" s="31"/>
      <c r="R27" s="72"/>
      <c r="S27" s="73"/>
      <c r="T27" s="31"/>
      <c r="U27" s="72"/>
      <c r="V27" s="73"/>
      <c r="W27" s="31"/>
      <c r="X27" s="72"/>
      <c r="Y27" s="73"/>
      <c r="Z27" s="31"/>
      <c r="AA27" s="72"/>
      <c r="AB27" s="73"/>
      <c r="AC27" s="31"/>
      <c r="AD27" s="72"/>
      <c r="AE27" s="73"/>
      <c r="AF27" s="31"/>
      <c r="AG27" s="72"/>
      <c r="AH27" s="73"/>
      <c r="AI27" s="31"/>
      <c r="AJ27" s="72"/>
      <c r="AK27" s="73"/>
      <c r="AL27" s="31"/>
      <c r="AM27" s="72"/>
      <c r="AN27" s="73"/>
      <c r="AO27" s="31"/>
      <c r="AP27" s="72"/>
      <c r="AQ27" s="73"/>
      <c r="AR27" s="31"/>
      <c r="AS27" s="72"/>
      <c r="AT27" s="73"/>
      <c r="AU27" s="31"/>
      <c r="AV27" s="72"/>
      <c r="AW27" s="73"/>
      <c r="AX27" s="31"/>
      <c r="AY27" s="72"/>
      <c r="AZ27" s="73"/>
      <c r="BA27" s="31"/>
      <c r="BB27" s="72"/>
      <c r="BC27" s="73"/>
      <c r="BD27" s="31"/>
      <c r="BE27" s="72"/>
      <c r="BF27" s="73"/>
      <c r="BG27" s="31"/>
      <c r="BH27" s="72"/>
      <c r="BI27" s="73"/>
      <c r="BJ27" s="31"/>
      <c r="BK27" s="72"/>
      <c r="BL27" s="73"/>
      <c r="BM27" s="31"/>
      <c r="BN27" s="72"/>
      <c r="BO27" s="73"/>
      <c r="BP27" s="31"/>
      <c r="BQ27" s="72"/>
      <c r="BR27" s="73"/>
      <c r="BS27" s="31"/>
      <c r="BT27" s="72"/>
      <c r="BU27" s="73"/>
      <c r="BV27" s="31"/>
      <c r="BW27" s="72"/>
      <c r="BX27" s="73"/>
      <c r="BY27" s="31"/>
      <c r="BZ27" s="72"/>
      <c r="CA27" s="73"/>
      <c r="CB27" s="31"/>
      <c r="CC27" s="72"/>
      <c r="CD27" s="73"/>
      <c r="CE27" s="31"/>
      <c r="CF27" s="72"/>
    </row>
    <row r="28" spans="1:84" x14ac:dyDescent="0.2">
      <c r="A28" s="65"/>
      <c r="B28" s="31"/>
      <c r="C28" s="72"/>
      <c r="D28" s="73"/>
      <c r="E28" s="31"/>
      <c r="F28" s="72"/>
      <c r="G28" s="73"/>
      <c r="H28" s="31"/>
      <c r="I28" s="72"/>
      <c r="J28" s="73"/>
      <c r="K28" s="31"/>
      <c r="L28" s="72"/>
      <c r="M28" s="73"/>
      <c r="N28" s="31"/>
      <c r="O28" s="72"/>
      <c r="P28" s="73"/>
      <c r="Q28" s="31"/>
      <c r="R28" s="72"/>
      <c r="S28" s="73"/>
      <c r="T28" s="31"/>
      <c r="U28" s="72"/>
      <c r="V28" s="73"/>
      <c r="W28" s="31"/>
      <c r="X28" s="72"/>
      <c r="Y28" s="73"/>
      <c r="Z28" s="31"/>
      <c r="AA28" s="72"/>
      <c r="AB28" s="73"/>
      <c r="AC28" s="31"/>
      <c r="AD28" s="72"/>
      <c r="AE28" s="73"/>
      <c r="AF28" s="31"/>
      <c r="AG28" s="72"/>
      <c r="AH28" s="73"/>
      <c r="AI28" s="31"/>
      <c r="AJ28" s="72"/>
      <c r="AK28" s="73"/>
      <c r="AL28" s="31"/>
      <c r="AM28" s="72"/>
      <c r="AN28" s="73"/>
      <c r="AO28" s="31"/>
      <c r="AP28" s="72"/>
      <c r="AQ28" s="73"/>
      <c r="AR28" s="31"/>
      <c r="AS28" s="72"/>
      <c r="AT28" s="73"/>
      <c r="AU28" s="31"/>
      <c r="AV28" s="72"/>
      <c r="AW28" s="73"/>
      <c r="AX28" s="31"/>
      <c r="AY28" s="72"/>
      <c r="AZ28" s="73"/>
      <c r="BA28" s="31"/>
      <c r="BB28" s="72"/>
      <c r="BC28" s="73"/>
      <c r="BD28" s="31"/>
      <c r="BE28" s="72"/>
      <c r="BF28" s="73"/>
      <c r="BG28" s="31"/>
      <c r="BH28" s="72"/>
      <c r="BI28" s="73"/>
      <c r="BJ28" s="31"/>
      <c r="BK28" s="72"/>
      <c r="BL28" s="73"/>
      <c r="BM28" s="31"/>
      <c r="BN28" s="72"/>
      <c r="BO28" s="73"/>
      <c r="BP28" s="31"/>
      <c r="BQ28" s="72"/>
      <c r="BR28" s="73"/>
      <c r="BS28" s="31"/>
      <c r="BT28" s="72"/>
      <c r="BU28" s="73"/>
      <c r="BV28" s="31"/>
      <c r="BW28" s="72"/>
      <c r="BX28" s="73"/>
      <c r="BY28" s="31"/>
      <c r="BZ28" s="72"/>
      <c r="CA28" s="73"/>
      <c r="CB28" s="31"/>
      <c r="CC28" s="72"/>
      <c r="CD28" s="73"/>
      <c r="CE28" s="31"/>
      <c r="CF28" s="72"/>
    </row>
    <row r="29" spans="1:84" x14ac:dyDescent="0.2">
      <c r="A29" s="65"/>
      <c r="B29" s="31"/>
      <c r="C29" s="72"/>
      <c r="D29" s="73"/>
      <c r="E29" s="31"/>
      <c r="F29" s="72"/>
      <c r="G29" s="73"/>
      <c r="H29" s="31"/>
      <c r="I29" s="72"/>
      <c r="J29" s="73"/>
      <c r="K29" s="31"/>
      <c r="L29" s="72"/>
      <c r="M29" s="73"/>
      <c r="N29" s="31"/>
      <c r="O29" s="72"/>
      <c r="P29" s="73"/>
      <c r="Q29" s="31"/>
      <c r="R29" s="72"/>
      <c r="S29" s="73"/>
      <c r="T29" s="31"/>
      <c r="U29" s="72"/>
      <c r="V29" s="73"/>
      <c r="W29" s="31"/>
      <c r="X29" s="72"/>
      <c r="Y29" s="73"/>
      <c r="Z29" s="31"/>
      <c r="AA29" s="72"/>
      <c r="AB29" s="73"/>
      <c r="AC29" s="31"/>
      <c r="AD29" s="72"/>
      <c r="AE29" s="73"/>
      <c r="AF29" s="31"/>
      <c r="AG29" s="72"/>
      <c r="AH29" s="73"/>
      <c r="AI29" s="31"/>
      <c r="AJ29" s="72"/>
      <c r="AK29" s="73"/>
      <c r="AL29" s="31"/>
      <c r="AM29" s="72"/>
      <c r="AN29" s="73"/>
      <c r="AO29" s="31"/>
      <c r="AP29" s="72"/>
      <c r="AQ29" s="73"/>
      <c r="AR29" s="31"/>
      <c r="AS29" s="72"/>
      <c r="AT29" s="73"/>
      <c r="AU29" s="31"/>
      <c r="AV29" s="72"/>
      <c r="AW29" s="73"/>
      <c r="AX29" s="31"/>
      <c r="AY29" s="72"/>
      <c r="AZ29" s="73"/>
      <c r="BA29" s="31"/>
      <c r="BB29" s="72"/>
      <c r="BC29" s="73"/>
      <c r="BD29" s="31"/>
      <c r="BE29" s="72"/>
      <c r="BF29" s="73"/>
      <c r="BG29" s="31"/>
      <c r="BH29" s="72"/>
      <c r="BI29" s="73"/>
      <c r="BJ29" s="31"/>
      <c r="BK29" s="72"/>
      <c r="BL29" s="73"/>
      <c r="BM29" s="31"/>
      <c r="BN29" s="72"/>
      <c r="BO29" s="73"/>
      <c r="BP29" s="31"/>
      <c r="BQ29" s="72"/>
      <c r="BR29" s="73"/>
      <c r="BS29" s="31"/>
      <c r="BT29" s="72"/>
      <c r="BU29" s="73"/>
      <c r="BV29" s="31"/>
      <c r="BW29" s="72"/>
      <c r="BX29" s="73"/>
      <c r="BY29" s="31"/>
      <c r="BZ29" s="72"/>
      <c r="CA29" s="73"/>
      <c r="CB29" s="31"/>
      <c r="CC29" s="72"/>
      <c r="CD29" s="73"/>
      <c r="CE29" s="31"/>
      <c r="CF29" s="72"/>
    </row>
    <row r="30" spans="1:84" x14ac:dyDescent="0.2">
      <c r="A30" s="65"/>
      <c r="B30" s="31"/>
      <c r="C30" s="72"/>
      <c r="D30" s="73"/>
      <c r="E30" s="31"/>
      <c r="F30" s="72"/>
      <c r="G30" s="73"/>
      <c r="H30" s="31"/>
      <c r="I30" s="72"/>
      <c r="J30" s="73"/>
      <c r="K30" s="31"/>
      <c r="L30" s="72"/>
      <c r="M30" s="73"/>
      <c r="N30" s="31"/>
      <c r="O30" s="72"/>
      <c r="P30" s="73"/>
      <c r="Q30" s="31"/>
      <c r="R30" s="72"/>
      <c r="S30" s="73"/>
      <c r="T30" s="31"/>
      <c r="U30" s="72"/>
      <c r="V30" s="73"/>
      <c r="W30" s="31"/>
      <c r="X30" s="72"/>
      <c r="Y30" s="73"/>
      <c r="Z30" s="31"/>
      <c r="AA30" s="72"/>
      <c r="AB30" s="73"/>
      <c r="AC30" s="31"/>
      <c r="AD30" s="72"/>
      <c r="AE30" s="73"/>
      <c r="AF30" s="31"/>
      <c r="AG30" s="72"/>
      <c r="AH30" s="73"/>
      <c r="AI30" s="31"/>
      <c r="AJ30" s="72"/>
      <c r="AK30" s="73"/>
      <c r="AL30" s="31"/>
      <c r="AM30" s="72"/>
      <c r="AN30" s="73"/>
      <c r="AO30" s="31"/>
      <c r="AP30" s="72"/>
      <c r="AQ30" s="73"/>
      <c r="AR30" s="31"/>
      <c r="AS30" s="72"/>
      <c r="AT30" s="73"/>
      <c r="AU30" s="31"/>
      <c r="AV30" s="72"/>
      <c r="AW30" s="73"/>
      <c r="AX30" s="31"/>
      <c r="AY30" s="72"/>
      <c r="AZ30" s="73"/>
      <c r="BA30" s="31"/>
      <c r="BB30" s="72"/>
      <c r="BC30" s="73"/>
      <c r="BD30" s="31"/>
      <c r="BE30" s="72"/>
      <c r="BF30" s="73"/>
      <c r="BG30" s="31"/>
      <c r="BH30" s="72"/>
      <c r="BI30" s="73"/>
      <c r="BJ30" s="31"/>
      <c r="BK30" s="72"/>
      <c r="BL30" s="73"/>
      <c r="BM30" s="31"/>
      <c r="BN30" s="72"/>
      <c r="BO30" s="73"/>
      <c r="BP30" s="31"/>
      <c r="BQ30" s="72"/>
      <c r="BR30" s="73"/>
      <c r="BS30" s="31"/>
      <c r="BT30" s="72"/>
      <c r="BU30" s="73"/>
      <c r="BV30" s="31"/>
      <c r="BW30" s="72"/>
      <c r="BX30" s="73"/>
      <c r="BY30" s="31"/>
      <c r="BZ30" s="72"/>
      <c r="CA30" s="73"/>
      <c r="CB30" s="31"/>
      <c r="CC30" s="72"/>
      <c r="CD30" s="73"/>
      <c r="CE30" s="31"/>
      <c r="CF30" s="72"/>
    </row>
    <row r="31" spans="1:84" x14ac:dyDescent="0.2">
      <c r="A31" s="65"/>
      <c r="B31" s="31"/>
      <c r="C31" s="72"/>
      <c r="D31" s="73"/>
      <c r="E31" s="31"/>
      <c r="F31" s="72"/>
      <c r="G31" s="73"/>
      <c r="H31" s="31"/>
      <c r="I31" s="72"/>
      <c r="J31" s="73"/>
      <c r="K31" s="31"/>
      <c r="L31" s="72"/>
      <c r="M31" s="73"/>
      <c r="N31" s="31"/>
      <c r="O31" s="72"/>
      <c r="P31" s="73"/>
      <c r="Q31" s="31"/>
      <c r="R31" s="72"/>
      <c r="S31" s="73"/>
      <c r="T31" s="31"/>
      <c r="U31" s="72"/>
      <c r="V31" s="73"/>
      <c r="W31" s="31"/>
      <c r="X31" s="72"/>
      <c r="Y31" s="73"/>
      <c r="Z31" s="31"/>
      <c r="AA31" s="72"/>
      <c r="AB31" s="73"/>
      <c r="AC31" s="31"/>
      <c r="AD31" s="72"/>
      <c r="AE31" s="73"/>
      <c r="AF31" s="31"/>
      <c r="AG31" s="72"/>
      <c r="AH31" s="73"/>
      <c r="AI31" s="31"/>
      <c r="AJ31" s="72"/>
      <c r="AK31" s="73"/>
      <c r="AL31" s="31"/>
      <c r="AM31" s="72"/>
      <c r="AN31" s="73"/>
      <c r="AO31" s="31"/>
      <c r="AP31" s="72"/>
      <c r="AQ31" s="73"/>
      <c r="AR31" s="31"/>
      <c r="AS31" s="72"/>
      <c r="AT31" s="73"/>
      <c r="AU31" s="31"/>
      <c r="AV31" s="72"/>
      <c r="AW31" s="73"/>
      <c r="AX31" s="31"/>
      <c r="AY31" s="72"/>
      <c r="AZ31" s="73"/>
      <c r="BA31" s="31"/>
      <c r="BB31" s="72"/>
      <c r="BC31" s="73"/>
      <c r="BD31" s="31"/>
      <c r="BE31" s="72"/>
      <c r="BF31" s="73"/>
      <c r="BG31" s="31"/>
      <c r="BH31" s="72"/>
      <c r="BI31" s="73"/>
      <c r="BJ31" s="31"/>
      <c r="BK31" s="72"/>
      <c r="BL31" s="73"/>
      <c r="BM31" s="31"/>
      <c r="BN31" s="72"/>
      <c r="BO31" s="73"/>
      <c r="BP31" s="31"/>
      <c r="BQ31" s="72"/>
      <c r="BR31" s="73"/>
      <c r="BS31" s="31"/>
      <c r="BT31" s="72"/>
      <c r="BU31" s="73"/>
      <c r="BV31" s="31"/>
      <c r="BW31" s="72"/>
      <c r="BX31" s="73"/>
      <c r="BY31" s="31"/>
      <c r="BZ31" s="72"/>
      <c r="CA31" s="73"/>
      <c r="CB31" s="31"/>
      <c r="CC31" s="72"/>
      <c r="CD31" s="73"/>
      <c r="CE31" s="31"/>
      <c r="CF31" s="72"/>
    </row>
    <row r="32" spans="1:84" x14ac:dyDescent="0.2">
      <c r="A32" s="65"/>
      <c r="B32" s="31"/>
      <c r="C32" s="72"/>
      <c r="D32" s="73"/>
      <c r="E32" s="31"/>
      <c r="F32" s="72"/>
      <c r="G32" s="73"/>
      <c r="H32" s="31"/>
      <c r="I32" s="72"/>
      <c r="J32" s="73"/>
      <c r="K32" s="31"/>
      <c r="L32" s="72"/>
      <c r="M32" s="73"/>
      <c r="N32" s="31"/>
      <c r="O32" s="72"/>
      <c r="P32" s="73"/>
      <c r="Q32" s="31"/>
      <c r="R32" s="72"/>
      <c r="S32" s="73"/>
      <c r="T32" s="31"/>
      <c r="U32" s="72"/>
      <c r="V32" s="73"/>
      <c r="W32" s="31"/>
      <c r="X32" s="72"/>
      <c r="Y32" s="73"/>
      <c r="Z32" s="31"/>
      <c r="AA32" s="72"/>
      <c r="AB32" s="73"/>
      <c r="AC32" s="31"/>
      <c r="AD32" s="72"/>
      <c r="AE32" s="73"/>
      <c r="AF32" s="31"/>
      <c r="AG32" s="72"/>
      <c r="AH32" s="73"/>
      <c r="AI32" s="31"/>
      <c r="AJ32" s="72"/>
      <c r="AK32" s="73"/>
      <c r="AL32" s="31"/>
      <c r="AM32" s="72"/>
      <c r="AN32" s="73"/>
      <c r="AO32" s="31"/>
      <c r="AP32" s="72"/>
      <c r="AQ32" s="73"/>
      <c r="AR32" s="31"/>
      <c r="AS32" s="72"/>
      <c r="AT32" s="73"/>
      <c r="AU32" s="31"/>
      <c r="AV32" s="72"/>
      <c r="AW32" s="73"/>
      <c r="AX32" s="31"/>
      <c r="AY32" s="72"/>
      <c r="AZ32" s="73"/>
      <c r="BA32" s="31"/>
      <c r="BB32" s="72"/>
      <c r="BC32" s="73"/>
      <c r="BD32" s="31"/>
      <c r="BE32" s="72"/>
      <c r="BF32" s="73"/>
      <c r="BG32" s="31"/>
      <c r="BH32" s="72"/>
      <c r="BI32" s="73"/>
      <c r="BJ32" s="31"/>
      <c r="BK32" s="72"/>
      <c r="BL32" s="73"/>
      <c r="BM32" s="31"/>
      <c r="BN32" s="72"/>
      <c r="BO32" s="73"/>
      <c r="BP32" s="31"/>
      <c r="BQ32" s="72"/>
      <c r="BR32" s="73"/>
      <c r="BS32" s="31"/>
      <c r="BT32" s="72"/>
      <c r="BU32" s="73"/>
      <c r="BV32" s="31"/>
      <c r="BW32" s="72"/>
      <c r="BX32" s="73"/>
      <c r="BY32" s="31"/>
      <c r="BZ32" s="72"/>
      <c r="CA32" s="73"/>
      <c r="CB32" s="31"/>
      <c r="CC32" s="72"/>
      <c r="CD32" s="73"/>
      <c r="CE32" s="31"/>
      <c r="CF32" s="72"/>
    </row>
    <row r="33" spans="1:84" x14ac:dyDescent="0.2">
      <c r="A33" s="65"/>
      <c r="B33" s="31"/>
      <c r="C33" s="72"/>
      <c r="D33" s="73"/>
      <c r="E33" s="31"/>
      <c r="F33" s="72"/>
      <c r="G33" s="73"/>
      <c r="H33" s="31"/>
      <c r="I33" s="72"/>
      <c r="J33" s="73"/>
      <c r="K33" s="31"/>
      <c r="L33" s="72"/>
      <c r="M33" s="73"/>
      <c r="N33" s="31"/>
      <c r="O33" s="72"/>
      <c r="P33" s="73"/>
      <c r="Q33" s="31"/>
      <c r="R33" s="72"/>
      <c r="S33" s="73"/>
      <c r="T33" s="31"/>
      <c r="U33" s="72"/>
      <c r="V33" s="73"/>
      <c r="W33" s="31"/>
      <c r="X33" s="72"/>
      <c r="Y33" s="73"/>
      <c r="Z33" s="31"/>
      <c r="AA33" s="72"/>
      <c r="AB33" s="73"/>
      <c r="AC33" s="31"/>
      <c r="AD33" s="72"/>
      <c r="AE33" s="73"/>
      <c r="AF33" s="31"/>
      <c r="AG33" s="72"/>
      <c r="AH33" s="73"/>
      <c r="AI33" s="31"/>
      <c r="AJ33" s="72"/>
      <c r="AK33" s="73"/>
      <c r="AL33" s="31"/>
      <c r="AM33" s="72"/>
      <c r="AN33" s="73"/>
      <c r="AO33" s="31"/>
      <c r="AP33" s="72"/>
      <c r="AQ33" s="73"/>
      <c r="AR33" s="31"/>
      <c r="AS33" s="72"/>
      <c r="AT33" s="73"/>
      <c r="AU33" s="31"/>
      <c r="AV33" s="72"/>
      <c r="AW33" s="73"/>
      <c r="AX33" s="31"/>
      <c r="AY33" s="72"/>
      <c r="AZ33" s="73"/>
      <c r="BA33" s="31"/>
      <c r="BB33" s="72"/>
      <c r="BC33" s="73"/>
      <c r="BD33" s="31"/>
      <c r="BE33" s="72"/>
      <c r="BF33" s="73"/>
      <c r="BG33" s="31"/>
      <c r="BH33" s="72"/>
      <c r="BI33" s="73"/>
      <c r="BJ33" s="31"/>
      <c r="BK33" s="72"/>
      <c r="BL33" s="73"/>
      <c r="BM33" s="31"/>
      <c r="BN33" s="72"/>
      <c r="BO33" s="73"/>
      <c r="BP33" s="31"/>
      <c r="BQ33" s="72"/>
      <c r="BR33" s="73"/>
      <c r="BS33" s="31"/>
      <c r="BT33" s="72"/>
      <c r="BU33" s="73"/>
      <c r="BV33" s="31"/>
      <c r="BW33" s="72"/>
      <c r="BX33" s="73"/>
      <c r="BY33" s="31"/>
      <c r="BZ33" s="72"/>
      <c r="CA33" s="73"/>
      <c r="CB33" s="31"/>
      <c r="CC33" s="72"/>
      <c r="CD33" s="73"/>
      <c r="CE33" s="31"/>
      <c r="CF33" s="72"/>
    </row>
    <row r="34" spans="1:84" x14ac:dyDescent="0.2">
      <c r="A34" s="65"/>
      <c r="B34" s="31"/>
      <c r="C34" s="72"/>
      <c r="D34" s="73"/>
      <c r="E34" s="31"/>
      <c r="F34" s="72"/>
      <c r="G34" s="73"/>
      <c r="H34" s="31"/>
      <c r="I34" s="72"/>
      <c r="J34" s="73"/>
      <c r="K34" s="31"/>
      <c r="L34" s="72"/>
      <c r="M34" s="73"/>
      <c r="N34" s="31"/>
      <c r="O34" s="72"/>
      <c r="P34" s="73"/>
      <c r="Q34" s="31"/>
      <c r="R34" s="72"/>
      <c r="S34" s="73"/>
      <c r="T34" s="31"/>
      <c r="U34" s="72"/>
      <c r="V34" s="73"/>
      <c r="W34" s="31"/>
      <c r="X34" s="72"/>
      <c r="Y34" s="73"/>
      <c r="Z34" s="31"/>
      <c r="AA34" s="72"/>
      <c r="AB34" s="73"/>
      <c r="AC34" s="31"/>
      <c r="AD34" s="72"/>
      <c r="AE34" s="73"/>
      <c r="AF34" s="31"/>
      <c r="AG34" s="72"/>
      <c r="AH34" s="73"/>
      <c r="AI34" s="31"/>
      <c r="AJ34" s="72"/>
      <c r="AK34" s="73"/>
      <c r="AL34" s="31"/>
      <c r="AM34" s="72"/>
      <c r="AN34" s="73"/>
      <c r="AO34" s="31"/>
      <c r="AP34" s="72"/>
      <c r="AQ34" s="73"/>
      <c r="AR34" s="31"/>
      <c r="AS34" s="72"/>
      <c r="AT34" s="73"/>
      <c r="AU34" s="31"/>
      <c r="AV34" s="72"/>
      <c r="AW34" s="73"/>
      <c r="AX34" s="31"/>
      <c r="AY34" s="72"/>
      <c r="AZ34" s="73"/>
      <c r="BA34" s="31"/>
      <c r="BB34" s="72"/>
      <c r="BC34" s="73"/>
      <c r="BD34" s="31"/>
      <c r="BE34" s="72"/>
      <c r="BF34" s="73"/>
      <c r="BG34" s="31"/>
      <c r="BH34" s="72"/>
      <c r="BI34" s="73"/>
      <c r="BJ34" s="31"/>
      <c r="BK34" s="72"/>
      <c r="BL34" s="73"/>
      <c r="BM34" s="31"/>
      <c r="BN34" s="72"/>
      <c r="BO34" s="73"/>
      <c r="BP34" s="31"/>
      <c r="BQ34" s="72"/>
      <c r="BR34" s="73"/>
      <c r="BS34" s="31"/>
      <c r="BT34" s="72"/>
      <c r="BU34" s="73"/>
      <c r="BV34" s="31"/>
      <c r="BW34" s="72"/>
      <c r="BX34" s="73"/>
      <c r="BY34" s="31"/>
      <c r="BZ34" s="72"/>
      <c r="CA34" s="73"/>
      <c r="CB34" s="31"/>
      <c r="CC34" s="72"/>
      <c r="CD34" s="73"/>
      <c r="CE34" s="31"/>
      <c r="CF34" s="72"/>
    </row>
    <row r="35" spans="1:84" x14ac:dyDescent="0.2">
      <c r="A35" s="65"/>
      <c r="B35" s="31"/>
      <c r="C35" s="72"/>
      <c r="D35" s="73"/>
      <c r="E35" s="31"/>
      <c r="F35" s="72"/>
      <c r="G35" s="73"/>
      <c r="H35" s="31"/>
      <c r="I35" s="72"/>
      <c r="J35" s="73"/>
      <c r="K35" s="31"/>
      <c r="L35" s="72"/>
      <c r="M35" s="73"/>
      <c r="N35" s="31"/>
      <c r="O35" s="72"/>
      <c r="P35" s="73"/>
      <c r="Q35" s="31"/>
      <c r="R35" s="72"/>
      <c r="S35" s="73"/>
      <c r="T35" s="31"/>
      <c r="U35" s="72"/>
      <c r="V35" s="73"/>
      <c r="W35" s="31"/>
      <c r="X35" s="72"/>
      <c r="Y35" s="73"/>
      <c r="Z35" s="31"/>
      <c r="AA35" s="72"/>
      <c r="AB35" s="73"/>
      <c r="AC35" s="31"/>
      <c r="AD35" s="72"/>
      <c r="AE35" s="73"/>
      <c r="AF35" s="31"/>
      <c r="AG35" s="72"/>
      <c r="AH35" s="73"/>
      <c r="AI35" s="31"/>
      <c r="AJ35" s="72"/>
      <c r="AK35" s="73"/>
      <c r="AL35" s="31"/>
      <c r="AM35" s="72"/>
      <c r="AN35" s="73"/>
      <c r="AO35" s="31"/>
      <c r="AP35" s="72"/>
      <c r="AQ35" s="73"/>
      <c r="AR35" s="31"/>
      <c r="AS35" s="72"/>
      <c r="AT35" s="73"/>
      <c r="AU35" s="31"/>
      <c r="AV35" s="72"/>
      <c r="AW35" s="73"/>
      <c r="AX35" s="31"/>
      <c r="AY35" s="72"/>
      <c r="AZ35" s="73"/>
      <c r="BA35" s="31"/>
      <c r="BB35" s="72"/>
      <c r="BC35" s="73"/>
      <c r="BD35" s="31"/>
      <c r="BE35" s="72"/>
      <c r="BF35" s="73"/>
      <c r="BG35" s="31"/>
      <c r="BH35" s="72"/>
      <c r="BI35" s="73"/>
      <c r="BJ35" s="31"/>
      <c r="BK35" s="72"/>
      <c r="BL35" s="73"/>
      <c r="BM35" s="31"/>
      <c r="BN35" s="72"/>
      <c r="BO35" s="73"/>
      <c r="BP35" s="31"/>
      <c r="BQ35" s="72"/>
      <c r="BR35" s="73"/>
      <c r="BS35" s="31"/>
      <c r="BT35" s="72"/>
      <c r="BU35" s="73"/>
      <c r="BV35" s="31"/>
      <c r="BW35" s="72"/>
      <c r="BX35" s="73"/>
      <c r="BY35" s="31"/>
      <c r="BZ35" s="72"/>
      <c r="CA35" s="73"/>
      <c r="CB35" s="31"/>
      <c r="CC35" s="72"/>
      <c r="CD35" s="73"/>
      <c r="CE35" s="31"/>
      <c r="CF35" s="72"/>
    </row>
    <row r="36" spans="1:84" x14ac:dyDescent="0.2">
      <c r="A36" s="65"/>
      <c r="B36" s="31"/>
      <c r="C36" s="72"/>
      <c r="D36" s="73"/>
      <c r="E36" s="31"/>
      <c r="F36" s="72"/>
      <c r="G36" s="73"/>
      <c r="H36" s="31"/>
      <c r="I36" s="72"/>
      <c r="J36" s="73"/>
      <c r="K36" s="31"/>
      <c r="L36" s="72"/>
      <c r="M36" s="73"/>
      <c r="N36" s="31"/>
      <c r="O36" s="72"/>
      <c r="P36" s="73"/>
      <c r="Q36" s="31"/>
      <c r="R36" s="72"/>
      <c r="S36" s="73"/>
      <c r="T36" s="31"/>
      <c r="U36" s="72"/>
      <c r="V36" s="73"/>
      <c r="W36" s="31"/>
      <c r="X36" s="72"/>
      <c r="Y36" s="73"/>
      <c r="Z36" s="31"/>
      <c r="AA36" s="72"/>
      <c r="AB36" s="73"/>
      <c r="AC36" s="31"/>
      <c r="AD36" s="72"/>
      <c r="AE36" s="73"/>
      <c r="AF36" s="31"/>
      <c r="AG36" s="72"/>
      <c r="AH36" s="73"/>
      <c r="AI36" s="31"/>
      <c r="AJ36" s="72"/>
      <c r="AK36" s="73"/>
      <c r="AL36" s="31"/>
      <c r="AM36" s="72"/>
      <c r="AN36" s="73"/>
      <c r="AO36" s="31"/>
      <c r="AP36" s="72"/>
      <c r="AQ36" s="73"/>
      <c r="AR36" s="31"/>
      <c r="AS36" s="72"/>
      <c r="AT36" s="73"/>
      <c r="AU36" s="31"/>
      <c r="AV36" s="72"/>
      <c r="AW36" s="73"/>
      <c r="AX36" s="31"/>
      <c r="AY36" s="72"/>
      <c r="AZ36" s="73"/>
      <c r="BA36" s="31"/>
      <c r="BB36" s="72"/>
      <c r="BC36" s="73"/>
      <c r="BD36" s="31"/>
      <c r="BE36" s="72"/>
      <c r="BF36" s="73"/>
      <c r="BG36" s="31"/>
      <c r="BH36" s="72"/>
      <c r="BI36" s="73"/>
      <c r="BJ36" s="31"/>
      <c r="BK36" s="72"/>
      <c r="BL36" s="73"/>
      <c r="BM36" s="31"/>
      <c r="BN36" s="72"/>
      <c r="BO36" s="73"/>
      <c r="BP36" s="31"/>
      <c r="BQ36" s="72"/>
      <c r="BR36" s="73"/>
      <c r="BS36" s="31"/>
      <c r="BT36" s="72"/>
      <c r="BU36" s="73"/>
      <c r="BV36" s="31"/>
      <c r="BW36" s="72"/>
      <c r="BX36" s="73"/>
      <c r="BY36" s="31"/>
      <c r="BZ36" s="72"/>
      <c r="CA36" s="73"/>
      <c r="CB36" s="31"/>
      <c r="CC36" s="72"/>
      <c r="CD36" s="73"/>
      <c r="CE36" s="31"/>
      <c r="CF36" s="72"/>
    </row>
    <row r="37" spans="1:84" x14ac:dyDescent="0.2">
      <c r="A37" s="65"/>
      <c r="B37" s="31"/>
      <c r="C37" s="72"/>
      <c r="D37" s="73"/>
      <c r="E37" s="31"/>
      <c r="F37" s="72"/>
      <c r="G37" s="73"/>
      <c r="H37" s="31"/>
      <c r="I37" s="72"/>
      <c r="J37" s="73"/>
      <c r="K37" s="31"/>
      <c r="L37" s="72"/>
      <c r="M37" s="73"/>
      <c r="N37" s="31"/>
      <c r="O37" s="72"/>
      <c r="P37" s="73"/>
      <c r="Q37" s="31"/>
      <c r="R37" s="72"/>
      <c r="S37" s="73"/>
      <c r="T37" s="31"/>
      <c r="U37" s="72"/>
      <c r="V37" s="73"/>
      <c r="W37" s="31"/>
      <c r="X37" s="72"/>
      <c r="Y37" s="73"/>
      <c r="Z37" s="31"/>
      <c r="AA37" s="72"/>
      <c r="AB37" s="73"/>
      <c r="AC37" s="31"/>
      <c r="AD37" s="72"/>
      <c r="AE37" s="73"/>
      <c r="AF37" s="31"/>
      <c r="AG37" s="72"/>
      <c r="AH37" s="73"/>
      <c r="AI37" s="31"/>
      <c r="AJ37" s="72"/>
      <c r="AK37" s="73"/>
      <c r="AL37" s="31"/>
      <c r="AM37" s="72"/>
      <c r="AN37" s="73"/>
      <c r="AO37" s="31"/>
      <c r="AP37" s="72"/>
      <c r="AQ37" s="73"/>
      <c r="AR37" s="31"/>
      <c r="AS37" s="72"/>
      <c r="AT37" s="73"/>
      <c r="AU37" s="31"/>
      <c r="AV37" s="72"/>
      <c r="AW37" s="73"/>
      <c r="AX37" s="31"/>
      <c r="AY37" s="72"/>
      <c r="AZ37" s="73"/>
      <c r="BA37" s="31"/>
      <c r="BB37" s="72"/>
      <c r="BC37" s="73"/>
      <c r="BD37" s="31"/>
      <c r="BE37" s="72"/>
      <c r="BF37" s="73"/>
      <c r="BG37" s="31"/>
      <c r="BH37" s="72"/>
      <c r="BI37" s="73"/>
      <c r="BJ37" s="31"/>
      <c r="BK37" s="72"/>
      <c r="BL37" s="73"/>
      <c r="BM37" s="31"/>
      <c r="BN37" s="72"/>
      <c r="BO37" s="73"/>
      <c r="BP37" s="31"/>
      <c r="BQ37" s="72"/>
      <c r="BR37" s="73"/>
      <c r="BS37" s="31"/>
      <c r="BT37" s="72"/>
      <c r="BU37" s="73"/>
      <c r="BV37" s="31"/>
      <c r="BW37" s="72"/>
      <c r="BX37" s="73"/>
      <c r="BY37" s="31"/>
      <c r="BZ37" s="72"/>
      <c r="CA37" s="73"/>
      <c r="CB37" s="31"/>
      <c r="CC37" s="72"/>
      <c r="CD37" s="73"/>
      <c r="CE37" s="31"/>
      <c r="CF37" s="72"/>
    </row>
    <row r="38" spans="1:84" x14ac:dyDescent="0.2">
      <c r="A38" s="65"/>
      <c r="B38" s="31"/>
      <c r="C38" s="72"/>
      <c r="D38" s="73"/>
      <c r="E38" s="31"/>
      <c r="F38" s="72"/>
      <c r="G38" s="73"/>
      <c r="H38" s="31"/>
      <c r="I38" s="72"/>
      <c r="J38" s="73"/>
      <c r="K38" s="31"/>
      <c r="L38" s="72"/>
      <c r="M38" s="73"/>
      <c r="N38" s="31"/>
      <c r="O38" s="72"/>
      <c r="P38" s="73"/>
      <c r="Q38" s="31"/>
      <c r="R38" s="72"/>
      <c r="S38" s="73"/>
      <c r="T38" s="31"/>
      <c r="U38" s="72"/>
      <c r="V38" s="73"/>
      <c r="W38" s="31"/>
      <c r="X38" s="72"/>
      <c r="Y38" s="73"/>
      <c r="Z38" s="31"/>
      <c r="AA38" s="72"/>
      <c r="AB38" s="73"/>
      <c r="AC38" s="31"/>
      <c r="AD38" s="72"/>
      <c r="AE38" s="73"/>
      <c r="AF38" s="31"/>
      <c r="AG38" s="72"/>
      <c r="AH38" s="73"/>
      <c r="AI38" s="31"/>
      <c r="AJ38" s="72"/>
      <c r="AK38" s="73"/>
      <c r="AL38" s="31"/>
      <c r="AM38" s="72"/>
      <c r="AN38" s="73"/>
      <c r="AO38" s="31"/>
      <c r="AP38" s="72"/>
      <c r="AQ38" s="73"/>
      <c r="AR38" s="31"/>
      <c r="AS38" s="72"/>
      <c r="AT38" s="73"/>
      <c r="AU38" s="31"/>
      <c r="AV38" s="72"/>
      <c r="AW38" s="73"/>
      <c r="AX38" s="31"/>
      <c r="AY38" s="72"/>
      <c r="AZ38" s="73"/>
      <c r="BA38" s="31"/>
      <c r="BB38" s="72"/>
      <c r="BC38" s="73"/>
      <c r="BD38" s="31"/>
      <c r="BE38" s="72"/>
      <c r="BF38" s="73"/>
      <c r="BG38" s="31"/>
      <c r="BH38" s="72"/>
      <c r="BI38" s="73"/>
      <c r="BJ38" s="31"/>
      <c r="BK38" s="72"/>
      <c r="BL38" s="73"/>
      <c r="BM38" s="31"/>
      <c r="BN38" s="72"/>
      <c r="BO38" s="73"/>
      <c r="BP38" s="31"/>
      <c r="BQ38" s="72"/>
      <c r="BR38" s="73"/>
      <c r="BS38" s="31"/>
      <c r="BT38" s="72"/>
      <c r="BU38" s="73"/>
      <c r="BV38" s="31"/>
      <c r="BW38" s="72"/>
      <c r="BX38" s="73"/>
      <c r="BY38" s="31"/>
      <c r="BZ38" s="72"/>
      <c r="CA38" s="73"/>
      <c r="CB38" s="31"/>
      <c r="CC38" s="72"/>
      <c r="CD38" s="73"/>
      <c r="CE38" s="31"/>
      <c r="CF38" s="72"/>
    </row>
    <row r="39" spans="1:84" x14ac:dyDescent="0.2">
      <c r="A39" s="65"/>
      <c r="B39" s="31"/>
      <c r="C39" s="72"/>
      <c r="D39" s="73"/>
      <c r="E39" s="31"/>
      <c r="F39" s="72"/>
      <c r="G39" s="73"/>
      <c r="H39" s="31"/>
      <c r="I39" s="72"/>
      <c r="J39" s="73"/>
      <c r="K39" s="31"/>
      <c r="L39" s="72"/>
      <c r="M39" s="73"/>
      <c r="N39" s="31"/>
      <c r="O39" s="72"/>
      <c r="P39" s="73"/>
      <c r="Q39" s="31"/>
      <c r="R39" s="72"/>
      <c r="S39" s="73"/>
      <c r="T39" s="31"/>
      <c r="U39" s="72"/>
      <c r="V39" s="73"/>
      <c r="W39" s="31"/>
      <c r="X39" s="72"/>
      <c r="Y39" s="73"/>
      <c r="Z39" s="31"/>
      <c r="AA39" s="72"/>
      <c r="AB39" s="73"/>
      <c r="AC39" s="31"/>
      <c r="AD39" s="72"/>
      <c r="AE39" s="73"/>
      <c r="AF39" s="31"/>
      <c r="AG39" s="72"/>
      <c r="AH39" s="73"/>
      <c r="AI39" s="31"/>
      <c r="AJ39" s="72"/>
      <c r="AK39" s="73"/>
      <c r="AL39" s="31"/>
      <c r="AM39" s="72"/>
      <c r="AN39" s="73"/>
      <c r="AO39" s="31"/>
      <c r="AP39" s="72"/>
      <c r="AQ39" s="73"/>
      <c r="AR39" s="31"/>
      <c r="AS39" s="72"/>
      <c r="AT39" s="73"/>
      <c r="AU39" s="31"/>
      <c r="AV39" s="72"/>
      <c r="AW39" s="73"/>
      <c r="AX39" s="31"/>
      <c r="AY39" s="72"/>
      <c r="AZ39" s="73"/>
      <c r="BA39" s="31"/>
      <c r="BB39" s="72"/>
      <c r="BC39" s="73"/>
      <c r="BD39" s="31"/>
      <c r="BE39" s="72"/>
      <c r="BF39" s="73"/>
      <c r="BG39" s="31"/>
      <c r="BH39" s="72"/>
      <c r="BI39" s="73"/>
      <c r="BJ39" s="31"/>
      <c r="BK39" s="72"/>
      <c r="BL39" s="73"/>
      <c r="BM39" s="31"/>
      <c r="BN39" s="72"/>
      <c r="BO39" s="73"/>
      <c r="BP39" s="31"/>
      <c r="BQ39" s="72"/>
      <c r="BR39" s="73"/>
      <c r="BS39" s="31"/>
      <c r="BT39" s="72"/>
      <c r="BU39" s="73"/>
      <c r="BV39" s="31"/>
      <c r="BW39" s="72"/>
      <c r="BX39" s="73"/>
      <c r="BY39" s="31"/>
      <c r="BZ39" s="72"/>
      <c r="CA39" s="73"/>
      <c r="CB39" s="31"/>
      <c r="CC39" s="72"/>
      <c r="CD39" s="73"/>
      <c r="CE39" s="31"/>
      <c r="CF39" s="72"/>
    </row>
    <row r="40" spans="1:84" x14ac:dyDescent="0.2">
      <c r="A40" s="65"/>
      <c r="B40" s="74" t="s">
        <v>48</v>
      </c>
      <c r="C40" s="71">
        <f>SUM(B12:B39)</f>
        <v>0</v>
      </c>
      <c r="D40" s="73"/>
      <c r="E40" s="74" t="s">
        <v>48</v>
      </c>
      <c r="F40" s="71">
        <f>SUM(E12:E39)</f>
        <v>0</v>
      </c>
      <c r="G40" s="73"/>
      <c r="H40" s="74" t="s">
        <v>48</v>
      </c>
      <c r="I40" s="71">
        <f>SUM(H12:H39)</f>
        <v>0</v>
      </c>
      <c r="J40" s="73"/>
      <c r="K40" s="74" t="s">
        <v>48</v>
      </c>
      <c r="L40" s="71">
        <f>SUM(K12:K39)</f>
        <v>0</v>
      </c>
      <c r="M40" s="73"/>
      <c r="N40" s="74" t="s">
        <v>48</v>
      </c>
      <c r="O40" s="71">
        <f>SUM(N12:N39)</f>
        <v>0</v>
      </c>
      <c r="P40" s="73"/>
      <c r="Q40" s="74" t="s">
        <v>48</v>
      </c>
      <c r="R40" s="71">
        <f>SUM(Q12:Q39)</f>
        <v>0</v>
      </c>
      <c r="S40" s="73"/>
      <c r="T40" s="74" t="s">
        <v>48</v>
      </c>
      <c r="U40" s="71">
        <f>SUM(T12:T39)</f>
        <v>0</v>
      </c>
      <c r="V40" s="73"/>
      <c r="W40" s="74" t="s">
        <v>48</v>
      </c>
      <c r="X40" s="71">
        <f>SUM(W12:W39)</f>
        <v>0</v>
      </c>
      <c r="Y40" s="73"/>
      <c r="Z40" s="74" t="s">
        <v>48</v>
      </c>
      <c r="AA40" s="71">
        <f>SUM(Z12:Z39)</f>
        <v>0</v>
      </c>
      <c r="AB40" s="73"/>
      <c r="AC40" s="74" t="s">
        <v>48</v>
      </c>
      <c r="AD40" s="71">
        <f>SUM(AC12:AC39)</f>
        <v>0</v>
      </c>
      <c r="AE40" s="73"/>
      <c r="AF40" s="74" t="s">
        <v>48</v>
      </c>
      <c r="AG40" s="71">
        <f>SUM(AF12:AF39)</f>
        <v>0</v>
      </c>
      <c r="AH40" s="73"/>
      <c r="AI40" s="74" t="s">
        <v>48</v>
      </c>
      <c r="AJ40" s="71">
        <f>SUM(AI12:AI39)</f>
        <v>0</v>
      </c>
      <c r="AK40" s="73"/>
      <c r="AL40" s="74" t="s">
        <v>48</v>
      </c>
      <c r="AM40" s="71">
        <f>SUM(AL12:AL39)</f>
        <v>0</v>
      </c>
      <c r="AN40" s="73"/>
      <c r="AO40" s="74" t="s">
        <v>48</v>
      </c>
      <c r="AP40" s="71">
        <f>SUM(AO12:AO39)</f>
        <v>0</v>
      </c>
      <c r="AQ40" s="73"/>
      <c r="AR40" s="74" t="s">
        <v>48</v>
      </c>
      <c r="AS40" s="71">
        <f>SUM(AR12:AR39)</f>
        <v>0</v>
      </c>
      <c r="AT40" s="73"/>
      <c r="AU40" s="74" t="s">
        <v>48</v>
      </c>
      <c r="AV40" s="71">
        <f>SUM(AU12:AU39)</f>
        <v>0</v>
      </c>
      <c r="AW40" s="73"/>
      <c r="AX40" s="74" t="s">
        <v>48</v>
      </c>
      <c r="AY40" s="71">
        <f>SUM(AX12:AX39)</f>
        <v>0</v>
      </c>
      <c r="AZ40" s="73"/>
      <c r="BA40" s="74" t="s">
        <v>48</v>
      </c>
      <c r="BB40" s="71">
        <f>SUM(BA12:BA39)</f>
        <v>0</v>
      </c>
      <c r="BC40" s="73"/>
      <c r="BD40" s="74" t="s">
        <v>48</v>
      </c>
      <c r="BE40" s="71">
        <f>SUM(BD12:BD39)</f>
        <v>0</v>
      </c>
      <c r="BF40" s="73"/>
      <c r="BG40" s="74" t="s">
        <v>48</v>
      </c>
      <c r="BH40" s="71">
        <f>SUM(BG12:BG39)</f>
        <v>0</v>
      </c>
      <c r="BI40" s="73"/>
      <c r="BJ40" s="74" t="s">
        <v>48</v>
      </c>
      <c r="BK40" s="71">
        <f>SUM(BJ12:BJ39)</f>
        <v>0</v>
      </c>
      <c r="BL40" s="73"/>
      <c r="BM40" s="74" t="s">
        <v>48</v>
      </c>
      <c r="BN40" s="71">
        <f>SUM(BM12:BM39)</f>
        <v>0</v>
      </c>
      <c r="BO40" s="73"/>
      <c r="BP40" s="74" t="s">
        <v>48</v>
      </c>
      <c r="BQ40" s="71">
        <f>SUM(BP12:BP39)</f>
        <v>0</v>
      </c>
      <c r="BR40" s="73"/>
      <c r="BS40" s="74" t="s">
        <v>48</v>
      </c>
      <c r="BT40" s="71">
        <f>SUM(BS12:BS39)</f>
        <v>0</v>
      </c>
      <c r="BU40" s="73"/>
      <c r="BV40" s="74" t="s">
        <v>48</v>
      </c>
      <c r="BW40" s="71">
        <f>SUM(BV12:BV39)</f>
        <v>0</v>
      </c>
      <c r="BX40" s="73"/>
      <c r="BY40" s="74" t="s">
        <v>48</v>
      </c>
      <c r="BZ40" s="71">
        <f>SUM(BY12:BY39)</f>
        <v>0</v>
      </c>
      <c r="CA40" s="73"/>
      <c r="CB40" s="74" t="s">
        <v>48</v>
      </c>
      <c r="CC40" s="71">
        <f>SUM(CB12:CB39)</f>
        <v>0</v>
      </c>
      <c r="CD40" s="73"/>
      <c r="CE40" s="74" t="s">
        <v>48</v>
      </c>
      <c r="CF40" s="71">
        <f>SUM(CE12:CE39)</f>
        <v>0</v>
      </c>
    </row>
    <row r="41" spans="1:84" x14ac:dyDescent="0.2">
      <c r="A41" s="65"/>
      <c r="B41" s="74"/>
      <c r="C41" s="72"/>
      <c r="D41" s="73"/>
      <c r="E41" s="74"/>
      <c r="F41" s="72"/>
      <c r="G41" s="73"/>
      <c r="H41" s="74"/>
      <c r="I41" s="72"/>
      <c r="J41" s="73"/>
      <c r="K41" s="74"/>
      <c r="L41" s="72"/>
      <c r="M41" s="73"/>
      <c r="N41" s="74"/>
      <c r="O41" s="72"/>
      <c r="P41" s="73"/>
      <c r="Q41" s="74"/>
      <c r="R41" s="72"/>
      <c r="S41" s="73"/>
      <c r="T41" s="74"/>
      <c r="U41" s="72"/>
      <c r="V41" s="73"/>
      <c r="W41" s="74"/>
      <c r="X41" s="72"/>
      <c r="Y41" s="73"/>
      <c r="Z41" s="74"/>
      <c r="AA41" s="72"/>
      <c r="AB41" s="73"/>
      <c r="AC41" s="74"/>
      <c r="AD41" s="72"/>
      <c r="AE41" s="73"/>
      <c r="AF41" s="74"/>
      <c r="AG41" s="72"/>
      <c r="AH41" s="73"/>
      <c r="AI41" s="74"/>
      <c r="AJ41" s="72"/>
      <c r="AK41" s="73"/>
      <c r="AL41" s="74"/>
      <c r="AM41" s="72"/>
      <c r="AN41" s="73"/>
      <c r="AO41" s="74"/>
      <c r="AP41" s="72"/>
      <c r="AQ41" s="73"/>
      <c r="AR41" s="74"/>
      <c r="AS41" s="72"/>
      <c r="AT41" s="73"/>
      <c r="AU41" s="74"/>
      <c r="AV41" s="72"/>
      <c r="AW41" s="73"/>
      <c r="AX41" s="74"/>
      <c r="AY41" s="72"/>
      <c r="AZ41" s="73"/>
      <c r="BA41" s="74"/>
      <c r="BB41" s="72"/>
      <c r="BC41" s="73"/>
      <c r="BD41" s="74"/>
      <c r="BE41" s="72"/>
      <c r="BF41" s="73"/>
      <c r="BG41" s="74"/>
      <c r="BH41" s="72"/>
      <c r="BI41" s="73"/>
      <c r="BJ41" s="74"/>
      <c r="BK41" s="72"/>
      <c r="BL41" s="73"/>
      <c r="BM41" s="74"/>
      <c r="BN41" s="72"/>
      <c r="BO41" s="73"/>
      <c r="BP41" s="74"/>
      <c r="BQ41" s="72"/>
      <c r="BR41" s="73"/>
      <c r="BS41" s="74"/>
      <c r="BT41" s="72"/>
      <c r="BU41" s="73"/>
      <c r="BV41" s="74"/>
      <c r="BW41" s="72"/>
      <c r="BX41" s="73"/>
      <c r="BY41" s="74"/>
      <c r="BZ41" s="72"/>
      <c r="CA41" s="73"/>
      <c r="CB41" s="74"/>
      <c r="CC41" s="72"/>
      <c r="CD41" s="73"/>
      <c r="CE41" s="74"/>
      <c r="CF41" s="72"/>
    </row>
    <row r="42" spans="1:84" x14ac:dyDescent="0.2">
      <c r="A42" s="65"/>
      <c r="B42" s="74" t="s">
        <v>49</v>
      </c>
      <c r="C42" s="71">
        <f>C9+C40</f>
        <v>0</v>
      </c>
      <c r="D42" s="73"/>
      <c r="E42" s="74" t="s">
        <v>49</v>
      </c>
      <c r="F42" s="71">
        <f>F9+F40</f>
        <v>0</v>
      </c>
      <c r="G42" s="73"/>
      <c r="H42" s="74" t="s">
        <v>49</v>
      </c>
      <c r="I42" s="71">
        <f>I9+I40</f>
        <v>0</v>
      </c>
      <c r="J42" s="73"/>
      <c r="K42" s="74" t="s">
        <v>49</v>
      </c>
      <c r="L42" s="71">
        <f>L9+L40</f>
        <v>0</v>
      </c>
      <c r="M42" s="73"/>
      <c r="N42" s="74" t="s">
        <v>49</v>
      </c>
      <c r="O42" s="71">
        <f>O9+O40</f>
        <v>0</v>
      </c>
      <c r="P42" s="73"/>
      <c r="Q42" s="74" t="s">
        <v>49</v>
      </c>
      <c r="R42" s="71">
        <f>R9+R40</f>
        <v>0</v>
      </c>
      <c r="S42" s="73"/>
      <c r="T42" s="74" t="s">
        <v>49</v>
      </c>
      <c r="U42" s="71">
        <f>U9+U40</f>
        <v>0</v>
      </c>
      <c r="V42" s="73"/>
      <c r="W42" s="74" t="s">
        <v>49</v>
      </c>
      <c r="X42" s="71">
        <f>X9+X40</f>
        <v>0</v>
      </c>
      <c r="Y42" s="73"/>
      <c r="Z42" s="74" t="s">
        <v>49</v>
      </c>
      <c r="AA42" s="71">
        <f>AA9+AA40</f>
        <v>0</v>
      </c>
      <c r="AB42" s="73"/>
      <c r="AC42" s="74" t="s">
        <v>49</v>
      </c>
      <c r="AD42" s="71">
        <f>AD9+AD40</f>
        <v>0</v>
      </c>
      <c r="AE42" s="73"/>
      <c r="AF42" s="74" t="s">
        <v>49</v>
      </c>
      <c r="AG42" s="71">
        <f>AG9+AG40</f>
        <v>0</v>
      </c>
      <c r="AH42" s="73"/>
      <c r="AI42" s="74" t="s">
        <v>49</v>
      </c>
      <c r="AJ42" s="71">
        <f>AJ9+AJ40</f>
        <v>0</v>
      </c>
      <c r="AK42" s="73"/>
      <c r="AL42" s="74" t="s">
        <v>49</v>
      </c>
      <c r="AM42" s="71">
        <f>AM9+AM40</f>
        <v>0</v>
      </c>
      <c r="AN42" s="73"/>
      <c r="AO42" s="74" t="s">
        <v>49</v>
      </c>
      <c r="AP42" s="71">
        <f>AP9+AP40</f>
        <v>0</v>
      </c>
      <c r="AQ42" s="73"/>
      <c r="AR42" s="74" t="s">
        <v>49</v>
      </c>
      <c r="AS42" s="71">
        <f>AS9+AS40</f>
        <v>0</v>
      </c>
      <c r="AT42" s="73"/>
      <c r="AU42" s="74" t="s">
        <v>49</v>
      </c>
      <c r="AV42" s="71">
        <f>AV9+AV40</f>
        <v>0</v>
      </c>
      <c r="AW42" s="73"/>
      <c r="AX42" s="74" t="s">
        <v>49</v>
      </c>
      <c r="AY42" s="71">
        <f>AY9+AY40</f>
        <v>0</v>
      </c>
      <c r="AZ42" s="73"/>
      <c r="BA42" s="74" t="s">
        <v>49</v>
      </c>
      <c r="BB42" s="71">
        <f>BB9+BB40</f>
        <v>0</v>
      </c>
      <c r="BC42" s="73"/>
      <c r="BD42" s="74" t="s">
        <v>49</v>
      </c>
      <c r="BE42" s="71">
        <f>BE9+BE40</f>
        <v>0</v>
      </c>
      <c r="BF42" s="73"/>
      <c r="BG42" s="74" t="s">
        <v>49</v>
      </c>
      <c r="BH42" s="71">
        <f>BH9+BH40</f>
        <v>0</v>
      </c>
      <c r="BI42" s="73"/>
      <c r="BJ42" s="74" t="s">
        <v>49</v>
      </c>
      <c r="BK42" s="71">
        <f>BK9+BK40</f>
        <v>0</v>
      </c>
      <c r="BL42" s="73"/>
      <c r="BM42" s="74" t="s">
        <v>49</v>
      </c>
      <c r="BN42" s="71">
        <f>BN9+BN40</f>
        <v>0</v>
      </c>
      <c r="BO42" s="73"/>
      <c r="BP42" s="74" t="s">
        <v>49</v>
      </c>
      <c r="BQ42" s="71">
        <f>BQ9+BQ40</f>
        <v>0</v>
      </c>
      <c r="BR42" s="73"/>
      <c r="BS42" s="74" t="s">
        <v>49</v>
      </c>
      <c r="BT42" s="71">
        <f>BT9+BT40</f>
        <v>0</v>
      </c>
      <c r="BU42" s="73"/>
      <c r="BV42" s="74" t="s">
        <v>49</v>
      </c>
      <c r="BW42" s="71">
        <f>BW9+BW40</f>
        <v>0</v>
      </c>
      <c r="BX42" s="73"/>
      <c r="BY42" s="74" t="s">
        <v>49</v>
      </c>
      <c r="BZ42" s="71">
        <f>BZ9+BZ40</f>
        <v>455</v>
      </c>
      <c r="CA42" s="73"/>
      <c r="CB42" s="74" t="s">
        <v>49</v>
      </c>
      <c r="CC42" s="71">
        <f>CC9+CC40</f>
        <v>0</v>
      </c>
      <c r="CD42" s="73"/>
      <c r="CE42" s="74" t="s">
        <v>49</v>
      </c>
      <c r="CF42" s="71">
        <f>CF9+CF40</f>
        <v>0</v>
      </c>
    </row>
    <row r="43" spans="1:84" x14ac:dyDescent="0.2">
      <c r="A43" s="65"/>
      <c r="C43" s="66"/>
      <c r="D43" s="65"/>
      <c r="F43" s="66"/>
      <c r="G43" s="65"/>
      <c r="I43" s="66"/>
      <c r="J43" s="65"/>
      <c r="L43" s="66"/>
      <c r="M43" s="65"/>
      <c r="O43" s="66"/>
      <c r="P43" s="65"/>
      <c r="R43" s="66"/>
      <c r="S43" s="65"/>
      <c r="U43" s="66"/>
      <c r="V43" s="65"/>
      <c r="X43" s="66"/>
      <c r="Y43" s="65"/>
      <c r="AA43" s="66"/>
      <c r="AB43" s="65"/>
      <c r="AD43" s="66"/>
      <c r="AE43" s="65"/>
      <c r="AG43" s="66"/>
      <c r="AH43" s="65"/>
      <c r="AJ43" s="66"/>
      <c r="AK43" s="65"/>
      <c r="AM43" s="66"/>
      <c r="AN43" s="65"/>
      <c r="AP43" s="66"/>
      <c r="AQ43" s="65"/>
      <c r="AS43" s="66"/>
      <c r="AT43" s="65"/>
      <c r="AV43" s="66"/>
      <c r="AW43" s="65"/>
      <c r="AY43" s="66"/>
      <c r="AZ43" s="65"/>
      <c r="BB43" s="66"/>
      <c r="BC43" s="65"/>
      <c r="BE43" s="66"/>
      <c r="BF43" s="65"/>
      <c r="BH43" s="66"/>
      <c r="BI43" s="65"/>
      <c r="BK43" s="66"/>
      <c r="BL43" s="65"/>
      <c r="BN43" s="66"/>
      <c r="BO43" s="65"/>
      <c r="BQ43" s="66"/>
      <c r="BR43" s="65"/>
      <c r="BT43" s="66"/>
      <c r="BU43" s="65"/>
      <c r="BW43" s="66"/>
      <c r="BX43" s="65"/>
      <c r="BZ43" s="66"/>
      <c r="CA43" s="65"/>
      <c r="CC43" s="66"/>
      <c r="CD43" s="65"/>
      <c r="CF43" s="66"/>
    </row>
    <row r="44" spans="1:84" x14ac:dyDescent="0.2">
      <c r="A44" s="70"/>
      <c r="B44" s="33"/>
      <c r="C44" s="69"/>
      <c r="D44" s="70"/>
      <c r="E44" s="33"/>
      <c r="F44" s="69"/>
      <c r="G44" s="70"/>
      <c r="H44" s="33"/>
      <c r="I44" s="69"/>
      <c r="J44" s="70"/>
      <c r="K44" s="33"/>
      <c r="L44" s="69"/>
      <c r="M44" s="70"/>
      <c r="N44" s="33"/>
      <c r="O44" s="69"/>
      <c r="P44" s="70"/>
      <c r="Q44" s="33"/>
      <c r="R44" s="69"/>
      <c r="S44" s="70"/>
      <c r="T44" s="33"/>
      <c r="U44" s="69"/>
      <c r="V44" s="70"/>
      <c r="W44" s="33"/>
      <c r="X44" s="69"/>
      <c r="Y44" s="70"/>
      <c r="Z44" s="33"/>
      <c r="AA44" s="69"/>
      <c r="AB44" s="70"/>
      <c r="AC44" s="33"/>
      <c r="AD44" s="69"/>
      <c r="AE44" s="70"/>
      <c r="AF44" s="33"/>
      <c r="AG44" s="69"/>
      <c r="AH44" s="70"/>
      <c r="AI44" s="33"/>
      <c r="AJ44" s="69"/>
      <c r="AK44" s="70"/>
      <c r="AL44" s="33"/>
      <c r="AM44" s="69"/>
      <c r="AN44" s="70"/>
      <c r="AO44" s="33"/>
      <c r="AP44" s="69"/>
      <c r="AQ44" s="70"/>
      <c r="AR44" s="33"/>
      <c r="AS44" s="69"/>
      <c r="AT44" s="70"/>
      <c r="AU44" s="33"/>
      <c r="AV44" s="69"/>
      <c r="AW44" s="70"/>
      <c r="AX44" s="33"/>
      <c r="AY44" s="69"/>
      <c r="AZ44" s="70"/>
      <c r="BA44" s="33"/>
      <c r="BB44" s="69"/>
      <c r="BC44" s="70"/>
      <c r="BD44" s="33"/>
      <c r="BE44" s="69"/>
      <c r="BF44" s="70"/>
      <c r="BG44" s="33"/>
      <c r="BH44" s="69"/>
      <c r="BI44" s="70"/>
      <c r="BJ44" s="33"/>
      <c r="BK44" s="69"/>
      <c r="BL44" s="70"/>
      <c r="BM44" s="33"/>
      <c r="BN44" s="69"/>
      <c r="BO44" s="70"/>
      <c r="BP44" s="33"/>
      <c r="BQ44" s="69"/>
      <c r="BR44" s="70"/>
      <c r="BS44" s="33"/>
      <c r="BT44" s="69"/>
      <c r="BU44" s="70"/>
      <c r="BV44" s="33"/>
      <c r="BW44" s="69"/>
      <c r="BX44" s="70"/>
      <c r="BY44" s="33"/>
      <c r="BZ44" s="69"/>
      <c r="CA44" s="70"/>
      <c r="CB44" s="33"/>
      <c r="CC44" s="69"/>
      <c r="CD44" s="70"/>
      <c r="CE44" s="33"/>
      <c r="CF44" s="69"/>
    </row>
  </sheetData>
  <mergeCells count="28">
    <mergeCell ref="BX1:BZ1"/>
    <mergeCell ref="CA1:CC1"/>
    <mergeCell ref="CD1:CF1"/>
    <mergeCell ref="BI1:BK1"/>
    <mergeCell ref="BL1:BN1"/>
    <mergeCell ref="BO1:BQ1"/>
    <mergeCell ref="BR1:BT1"/>
    <mergeCell ref="BU1:BW1"/>
    <mergeCell ref="AH1:AJ1"/>
    <mergeCell ref="A1:C1"/>
    <mergeCell ref="Y1:AA1"/>
    <mergeCell ref="S1:U1"/>
    <mergeCell ref="J1:L1"/>
    <mergeCell ref="G1:I1"/>
    <mergeCell ref="V1:X1"/>
    <mergeCell ref="AE1:AG1"/>
    <mergeCell ref="P1:R1"/>
    <mergeCell ref="AB1:AD1"/>
    <mergeCell ref="D1:F1"/>
    <mergeCell ref="M1:O1"/>
    <mergeCell ref="AK1:AM1"/>
    <mergeCell ref="AN1:AP1"/>
    <mergeCell ref="AQ1:AS1"/>
    <mergeCell ref="BF1:BH1"/>
    <mergeCell ref="AT1:AV1"/>
    <mergeCell ref="AW1:AY1"/>
    <mergeCell ref="AZ1:BB1"/>
    <mergeCell ref="BC1:BE1"/>
  </mergeCells>
  <phoneticPr fontId="3" type="noConversion"/>
  <printOptions horizontalCentered="1" verticalCentered="1"/>
  <pageMargins left="0.75" right="0.75" top="0.28999999999999998" bottom="0.25" header="0.5" footer="0.5"/>
  <pageSetup scale="15" orientation="landscape" horizontalDpi="4294967293" verticalDpi="1200" r:id="rId1"/>
  <headerFooter alignWithMargins="0"/>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600-000000000000}">
  <sheetPr codeName="Sheet82"/>
  <dimension ref="A1:Q47"/>
  <sheetViews>
    <sheetView workbookViewId="0"/>
  </sheetViews>
  <sheetFormatPr defaultRowHeight="12.75" x14ac:dyDescent="0.2"/>
  <cols>
    <col min="2" max="2" width="10.7109375" customWidth="1"/>
    <col min="3" max="3" width="17.7109375" customWidth="1"/>
    <col min="4" max="4" width="7.85546875" style="66" customWidth="1"/>
    <col min="5" max="5" width="7.85546875" style="65" customWidth="1"/>
    <col min="6" max="6" width="10.7109375" customWidth="1"/>
    <col min="7" max="7" width="17.7109375" customWidth="1"/>
  </cols>
  <sheetData>
    <row r="1" spans="2:17" ht="24.75" customHeight="1" x14ac:dyDescent="0.25">
      <c r="B1" s="368" t="s">
        <v>29</v>
      </c>
      <c r="C1" s="368"/>
      <c r="D1" s="76"/>
      <c r="F1" s="368" t="s">
        <v>29</v>
      </c>
      <c r="G1" s="368"/>
    </row>
    <row r="2" spans="2:17" ht="24.75" customHeight="1" x14ac:dyDescent="0.2"/>
    <row r="3" spans="2:17" ht="24.75" customHeight="1" x14ac:dyDescent="0.2">
      <c r="B3" s="2" t="s">
        <v>32</v>
      </c>
      <c r="F3" s="2" t="s">
        <v>32</v>
      </c>
    </row>
    <row r="4" spans="2:17" ht="24.75" customHeight="1" x14ac:dyDescent="0.2">
      <c r="B4" s="2"/>
      <c r="F4" s="2"/>
      <c r="Q4">
        <v>12</v>
      </c>
    </row>
    <row r="5" spans="2:17" ht="24.75" customHeight="1" x14ac:dyDescent="0.2">
      <c r="B5" s="205">
        <v>0.01</v>
      </c>
      <c r="C5" s="208"/>
      <c r="F5" s="205">
        <v>0.01</v>
      </c>
      <c r="G5" s="208">
        <v>0.25</v>
      </c>
      <c r="Q5">
        <v>12</v>
      </c>
    </row>
    <row r="6" spans="2:17" ht="24.75" customHeight="1" x14ac:dyDescent="0.2">
      <c r="B6" s="205">
        <v>0.05</v>
      </c>
      <c r="C6" s="208"/>
      <c r="F6" s="205">
        <v>0.05</v>
      </c>
      <c r="G6" s="208">
        <v>50</v>
      </c>
      <c r="L6">
        <v>67</v>
      </c>
      <c r="Q6">
        <v>12</v>
      </c>
    </row>
    <row r="7" spans="2:17" ht="24.75" customHeight="1" x14ac:dyDescent="0.2">
      <c r="B7" s="205">
        <v>0.1</v>
      </c>
      <c r="C7" s="208"/>
      <c r="F7" s="205">
        <v>0.1</v>
      </c>
      <c r="G7" s="208">
        <v>1.9</v>
      </c>
      <c r="L7">
        <v>70</v>
      </c>
      <c r="Q7">
        <v>12</v>
      </c>
    </row>
    <row r="8" spans="2:17" ht="24.75" customHeight="1" x14ac:dyDescent="0.2">
      <c r="B8" s="205">
        <v>0.25</v>
      </c>
      <c r="C8" s="208"/>
      <c r="F8" s="205">
        <v>0.25</v>
      </c>
      <c r="G8" s="208">
        <v>14.5</v>
      </c>
      <c r="L8">
        <v>70</v>
      </c>
      <c r="Q8">
        <v>17</v>
      </c>
    </row>
    <row r="9" spans="2:17" ht="24.75" customHeight="1" x14ac:dyDescent="0.2">
      <c r="B9" s="205">
        <v>0.5</v>
      </c>
      <c r="C9" s="208"/>
      <c r="F9" s="205">
        <v>0.5</v>
      </c>
      <c r="G9" s="208">
        <v>0</v>
      </c>
      <c r="L9">
        <v>72</v>
      </c>
      <c r="Q9">
        <v>17</v>
      </c>
    </row>
    <row r="10" spans="2:17" ht="24.75" customHeight="1" x14ac:dyDescent="0.2">
      <c r="B10" s="204">
        <v>1</v>
      </c>
      <c r="C10" s="208"/>
      <c r="F10" s="204">
        <v>1</v>
      </c>
      <c r="G10" s="208">
        <v>0</v>
      </c>
      <c r="L10">
        <v>90</v>
      </c>
      <c r="Q10">
        <v>17</v>
      </c>
    </row>
    <row r="11" spans="2:17" ht="30" x14ac:dyDescent="0.2">
      <c r="B11" s="206" t="s">
        <v>150</v>
      </c>
      <c r="C11" s="208"/>
      <c r="F11" s="206" t="s">
        <v>150</v>
      </c>
      <c r="G11" s="208">
        <f>SUM(G5:G10)</f>
        <v>66.650000000000006</v>
      </c>
      <c r="L11">
        <v>102</v>
      </c>
      <c r="Q11">
        <v>20</v>
      </c>
    </row>
    <row r="12" spans="2:17" ht="24.75" customHeight="1" x14ac:dyDescent="0.2">
      <c r="B12" s="44">
        <v>1</v>
      </c>
      <c r="C12" s="203"/>
      <c r="F12" s="44">
        <v>1</v>
      </c>
      <c r="G12" s="203">
        <v>88</v>
      </c>
      <c r="L12">
        <v>125</v>
      </c>
      <c r="Q12">
        <v>20</v>
      </c>
    </row>
    <row r="13" spans="2:17" ht="24.75" customHeight="1" x14ac:dyDescent="0.2">
      <c r="B13" s="44">
        <v>2</v>
      </c>
      <c r="C13" s="203"/>
      <c r="F13" s="44">
        <v>2</v>
      </c>
      <c r="G13" s="203">
        <v>8</v>
      </c>
      <c r="L13">
        <v>157</v>
      </c>
      <c r="Q13">
        <v>20</v>
      </c>
    </row>
    <row r="14" spans="2:17" ht="24.75" customHeight="1" x14ac:dyDescent="0.2">
      <c r="B14" s="44">
        <v>5</v>
      </c>
      <c r="C14" s="203">
        <v>5</v>
      </c>
      <c r="F14" s="44">
        <v>5</v>
      </c>
      <c r="G14" s="203">
        <v>1035</v>
      </c>
      <c r="L14">
        <v>200</v>
      </c>
      <c r="Q14">
        <v>20</v>
      </c>
    </row>
    <row r="15" spans="2:17" ht="24.75" customHeight="1" x14ac:dyDescent="0.2">
      <c r="B15" s="44">
        <v>10</v>
      </c>
      <c r="C15" s="203">
        <v>340</v>
      </c>
      <c r="F15" s="44">
        <v>10</v>
      </c>
      <c r="G15" s="203">
        <v>1500</v>
      </c>
      <c r="Q15">
        <v>25</v>
      </c>
    </row>
    <row r="16" spans="2:17" ht="24.75" customHeight="1" x14ac:dyDescent="0.2">
      <c r="B16" s="44">
        <v>20</v>
      </c>
      <c r="C16" s="203">
        <v>20</v>
      </c>
      <c r="F16" s="44">
        <v>20</v>
      </c>
      <c r="G16" s="203">
        <v>11420</v>
      </c>
      <c r="Q16">
        <v>25</v>
      </c>
    </row>
    <row r="17" spans="1:17" ht="24.75" customHeight="1" x14ac:dyDescent="0.2">
      <c r="B17" s="44">
        <v>50</v>
      </c>
      <c r="C17" s="203">
        <v>600</v>
      </c>
      <c r="F17" s="44">
        <v>50</v>
      </c>
      <c r="G17" s="203">
        <v>300</v>
      </c>
      <c r="Q17">
        <v>25</v>
      </c>
    </row>
    <row r="18" spans="1:17" ht="24.75" customHeight="1" x14ac:dyDescent="0.2">
      <c r="B18" s="44">
        <v>100</v>
      </c>
      <c r="C18" s="203"/>
      <c r="F18" s="44">
        <v>100</v>
      </c>
      <c r="G18" s="203">
        <v>1400</v>
      </c>
      <c r="Q18">
        <v>30</v>
      </c>
    </row>
    <row r="19" spans="1:17" ht="30" x14ac:dyDescent="0.2">
      <c r="B19" s="207" t="s">
        <v>151</v>
      </c>
      <c r="C19" s="203">
        <f>SUM(C12:C18)</f>
        <v>965</v>
      </c>
      <c r="F19" s="207" t="s">
        <v>151</v>
      </c>
      <c r="G19" s="203">
        <f>SUM(G12:G18)</f>
        <v>15751</v>
      </c>
      <c r="Q19">
        <v>32</v>
      </c>
    </row>
    <row r="20" spans="1:17" ht="30" x14ac:dyDescent="0.2">
      <c r="B20" s="206" t="s">
        <v>152</v>
      </c>
      <c r="C20" s="203">
        <v>0</v>
      </c>
      <c r="F20" s="206" t="s">
        <v>152</v>
      </c>
      <c r="G20" s="203">
        <v>2131</v>
      </c>
      <c r="Q20">
        <v>35</v>
      </c>
    </row>
    <row r="21" spans="1:17" ht="24.75" customHeight="1" x14ac:dyDescent="0.2">
      <c r="B21" s="2"/>
      <c r="F21" s="2"/>
      <c r="Q21">
        <v>37</v>
      </c>
    </row>
    <row r="22" spans="1:17" ht="30" x14ac:dyDescent="0.2">
      <c r="B22" s="93" t="s">
        <v>153</v>
      </c>
      <c r="C22" s="208">
        <f>C11+C19+C20</f>
        <v>965</v>
      </c>
      <c r="F22" s="93" t="s">
        <v>153</v>
      </c>
      <c r="G22" s="208">
        <f>G11+G19+G20</f>
        <v>17948.650000000001</v>
      </c>
      <c r="Q22">
        <v>37</v>
      </c>
    </row>
    <row r="23" spans="1:17" ht="24.75" customHeight="1" x14ac:dyDescent="0.2">
      <c r="A23" s="33"/>
      <c r="B23" s="33"/>
      <c r="C23" s="33"/>
      <c r="D23" s="69"/>
      <c r="E23" s="70"/>
      <c r="F23" s="33"/>
      <c r="G23" s="33"/>
      <c r="H23" s="33"/>
      <c r="Q23">
        <v>40</v>
      </c>
    </row>
    <row r="24" spans="1:17" ht="24.75" customHeight="1" x14ac:dyDescent="0.2">
      <c r="A24" s="77"/>
      <c r="B24" s="77"/>
      <c r="C24" s="77"/>
      <c r="D24" s="78"/>
      <c r="E24" s="79"/>
      <c r="F24" s="77"/>
      <c r="G24" s="77"/>
      <c r="H24" s="77"/>
      <c r="Q24">
        <v>40</v>
      </c>
    </row>
    <row r="25" spans="1:17" ht="24.75" customHeight="1" x14ac:dyDescent="0.25">
      <c r="B25" s="368" t="s">
        <v>29</v>
      </c>
      <c r="C25" s="368"/>
      <c r="D25" s="76"/>
      <c r="F25" s="368" t="s">
        <v>29</v>
      </c>
      <c r="G25" s="368"/>
      <c r="Q25">
        <v>42</v>
      </c>
    </row>
    <row r="26" spans="1:17" ht="24.75" customHeight="1" x14ac:dyDescent="0.2">
      <c r="Q26">
        <v>45</v>
      </c>
    </row>
    <row r="27" spans="1:17" ht="24.75" customHeight="1" x14ac:dyDescent="0.2">
      <c r="B27" s="2" t="s">
        <v>32</v>
      </c>
      <c r="F27" s="2" t="s">
        <v>32</v>
      </c>
      <c r="Q27">
        <v>45</v>
      </c>
    </row>
    <row r="28" spans="1:17" ht="24.75" customHeight="1" x14ac:dyDescent="0.2">
      <c r="B28" s="2"/>
      <c r="F28" s="2"/>
      <c r="Q28">
        <v>50</v>
      </c>
    </row>
    <row r="29" spans="1:17" ht="24.75" customHeight="1" x14ac:dyDescent="0.2">
      <c r="B29" s="205">
        <v>0.01</v>
      </c>
      <c r="C29" s="33"/>
      <c r="F29" s="205">
        <v>0.01</v>
      </c>
      <c r="G29" s="208"/>
      <c r="Q29">
        <v>50</v>
      </c>
    </row>
    <row r="30" spans="1:17" ht="24.75" customHeight="1" x14ac:dyDescent="0.2">
      <c r="B30" s="205">
        <v>0.05</v>
      </c>
      <c r="C30" s="33"/>
      <c r="F30" s="205">
        <v>0.05</v>
      </c>
      <c r="G30" s="208"/>
      <c r="Q30">
        <v>50</v>
      </c>
    </row>
    <row r="31" spans="1:17" ht="24.75" customHeight="1" x14ac:dyDescent="0.2">
      <c r="B31" s="205">
        <v>0.1</v>
      </c>
      <c r="C31" s="33"/>
      <c r="F31" s="205">
        <v>0.1</v>
      </c>
      <c r="G31" s="208"/>
      <c r="Q31">
        <v>50</v>
      </c>
    </row>
    <row r="32" spans="1:17" ht="24.75" customHeight="1" x14ac:dyDescent="0.2">
      <c r="B32" s="205">
        <v>0.25</v>
      </c>
      <c r="C32" s="33"/>
      <c r="F32" s="205">
        <v>0.25</v>
      </c>
      <c r="G32" s="208"/>
      <c r="Q32">
        <v>50</v>
      </c>
    </row>
    <row r="33" spans="1:17" ht="24.75" customHeight="1" x14ac:dyDescent="0.2">
      <c r="B33" s="205">
        <v>0.5</v>
      </c>
      <c r="C33" s="33"/>
      <c r="F33" s="205">
        <v>0.5</v>
      </c>
      <c r="G33" s="208"/>
      <c r="Q33">
        <v>52</v>
      </c>
    </row>
    <row r="34" spans="1:17" ht="24.75" customHeight="1" x14ac:dyDescent="0.2">
      <c r="B34" s="204">
        <v>1</v>
      </c>
      <c r="C34" s="33"/>
      <c r="F34" s="204">
        <v>1</v>
      </c>
      <c r="G34" s="208"/>
      <c r="Q34">
        <v>55</v>
      </c>
    </row>
    <row r="35" spans="1:17" ht="30" x14ac:dyDescent="0.2">
      <c r="B35" s="206" t="s">
        <v>150</v>
      </c>
      <c r="C35" s="33"/>
      <c r="F35" s="206" t="s">
        <v>150</v>
      </c>
      <c r="G35" s="208"/>
      <c r="Q35">
        <v>59</v>
      </c>
    </row>
    <row r="36" spans="1:17" ht="24.75" customHeight="1" x14ac:dyDescent="0.2">
      <c r="B36" s="44">
        <v>1</v>
      </c>
      <c r="C36" s="43"/>
      <c r="F36" s="44">
        <v>1</v>
      </c>
      <c r="G36" s="203"/>
      <c r="Q36">
        <v>60</v>
      </c>
    </row>
    <row r="37" spans="1:17" ht="15" x14ac:dyDescent="0.2">
      <c r="B37" s="44">
        <v>2</v>
      </c>
      <c r="C37" s="43"/>
      <c r="F37" s="44">
        <v>2</v>
      </c>
      <c r="G37" s="203"/>
      <c r="Q37">
        <v>65</v>
      </c>
    </row>
    <row r="38" spans="1:17" ht="15" x14ac:dyDescent="0.2">
      <c r="B38" s="44">
        <v>5</v>
      </c>
      <c r="C38" s="43"/>
      <c r="F38" s="44">
        <v>5</v>
      </c>
      <c r="G38" s="203"/>
      <c r="Q38">
        <v>67</v>
      </c>
    </row>
    <row r="39" spans="1:17" ht="15" x14ac:dyDescent="0.2">
      <c r="B39" s="44">
        <v>10</v>
      </c>
      <c r="C39" s="43"/>
      <c r="F39" s="44">
        <v>10</v>
      </c>
      <c r="G39" s="203"/>
      <c r="Q39">
        <v>70</v>
      </c>
    </row>
    <row r="40" spans="1:17" ht="15" x14ac:dyDescent="0.2">
      <c r="B40" s="44">
        <v>20</v>
      </c>
      <c r="C40" s="43"/>
      <c r="F40" s="44">
        <v>20</v>
      </c>
      <c r="G40" s="203"/>
      <c r="Q40">
        <v>70</v>
      </c>
    </row>
    <row r="41" spans="1:17" ht="15" x14ac:dyDescent="0.2">
      <c r="B41" s="44">
        <v>50</v>
      </c>
      <c r="C41" s="43"/>
      <c r="F41" s="44">
        <v>50</v>
      </c>
      <c r="G41" s="203"/>
      <c r="Q41">
        <v>72</v>
      </c>
    </row>
    <row r="42" spans="1:17" ht="15" x14ac:dyDescent="0.2">
      <c r="B42" s="44">
        <v>100</v>
      </c>
      <c r="C42" s="43"/>
      <c r="F42" s="44">
        <v>100</v>
      </c>
      <c r="G42" s="203"/>
      <c r="Q42">
        <v>90</v>
      </c>
    </row>
    <row r="43" spans="1:17" ht="30" x14ac:dyDescent="0.2">
      <c r="B43" s="207" t="s">
        <v>151</v>
      </c>
      <c r="C43" s="43"/>
      <c r="F43" s="207" t="s">
        <v>151</v>
      </c>
      <c r="G43" s="203"/>
      <c r="Q43">
        <v>102</v>
      </c>
    </row>
    <row r="44" spans="1:17" ht="30" x14ac:dyDescent="0.2">
      <c r="B44" s="206" t="s">
        <v>152</v>
      </c>
      <c r="C44" s="203"/>
      <c r="F44" s="206" t="s">
        <v>152</v>
      </c>
      <c r="G44" s="203"/>
      <c r="Q44">
        <v>125</v>
      </c>
    </row>
    <row r="45" spans="1:17" ht="15" x14ac:dyDescent="0.2">
      <c r="B45" s="2"/>
      <c r="F45" s="2"/>
      <c r="Q45">
        <v>157</v>
      </c>
    </row>
    <row r="46" spans="1:17" ht="30" x14ac:dyDescent="0.2">
      <c r="B46" s="93" t="s">
        <v>153</v>
      </c>
      <c r="C46" s="33"/>
      <c r="F46" s="93" t="s">
        <v>153</v>
      </c>
      <c r="G46" s="208"/>
      <c r="Q46">
        <v>200</v>
      </c>
    </row>
    <row r="47" spans="1:17" x14ac:dyDescent="0.2">
      <c r="A47" s="33"/>
      <c r="B47" s="33"/>
      <c r="C47" s="33"/>
      <c r="D47" s="69"/>
      <c r="E47" s="70"/>
      <c r="F47" s="33"/>
      <c r="G47" s="33"/>
      <c r="H47" s="33"/>
    </row>
  </sheetData>
  <mergeCells count="4">
    <mergeCell ref="B1:C1"/>
    <mergeCell ref="B25:C25"/>
    <mergeCell ref="F1:G1"/>
    <mergeCell ref="F25:G25"/>
  </mergeCells>
  <phoneticPr fontId="3" type="noConversion"/>
  <pageMargins left="0.75" right="0.75" top="1" bottom="1" header="0.5" footer="0.5"/>
  <pageSetup orientation="portrait" horizontalDpi="4294967293" verticalDpi="12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9">
    <pageSetUpPr fitToPage="1"/>
  </sheetPr>
  <dimension ref="A1:L30"/>
  <sheetViews>
    <sheetView zoomScale="75" zoomScaleNormal="75" workbookViewId="0">
      <selection sqref="A1:L1"/>
    </sheetView>
  </sheetViews>
  <sheetFormatPr defaultRowHeight="14.25" x14ac:dyDescent="0.2"/>
  <cols>
    <col min="1" max="1" width="23.85546875" style="4" customWidth="1"/>
    <col min="2" max="2" width="8.140625" customWidth="1"/>
    <col min="3" max="8" width="7.28515625" style="1" customWidth="1"/>
    <col min="9" max="9" width="8.42578125" customWidth="1"/>
    <col min="10" max="10" width="7.28515625" customWidth="1"/>
    <col min="12" max="12" width="14" customWidth="1"/>
  </cols>
  <sheetData>
    <row r="1" spans="1:12" ht="46.5" customHeight="1" x14ac:dyDescent="0.45">
      <c r="A1" s="315" t="s">
        <v>8</v>
      </c>
      <c r="B1" s="315"/>
      <c r="C1" s="315"/>
      <c r="D1" s="315"/>
      <c r="E1" s="315"/>
      <c r="F1" s="315"/>
      <c r="G1" s="315"/>
      <c r="H1" s="315"/>
      <c r="I1" s="315"/>
      <c r="J1" s="315"/>
      <c r="K1" s="315"/>
      <c r="L1" s="315"/>
    </row>
    <row r="2" spans="1:12" ht="47.25" x14ac:dyDescent="0.25">
      <c r="A2" s="13" t="s">
        <v>0</v>
      </c>
      <c r="B2" s="52" t="s">
        <v>1</v>
      </c>
      <c r="C2" s="9" t="s">
        <v>26</v>
      </c>
      <c r="D2" s="19" t="s">
        <v>17</v>
      </c>
      <c r="E2" s="19" t="s">
        <v>17</v>
      </c>
      <c r="F2" s="19" t="s">
        <v>17</v>
      </c>
      <c r="G2" s="148" t="s">
        <v>17</v>
      </c>
      <c r="H2" s="9" t="s">
        <v>27</v>
      </c>
      <c r="I2" s="8" t="s">
        <v>28</v>
      </c>
      <c r="J2" s="8" t="s">
        <v>24</v>
      </c>
      <c r="K2" s="37" t="s">
        <v>13</v>
      </c>
      <c r="L2" s="8" t="s">
        <v>2</v>
      </c>
    </row>
    <row r="3" spans="1:12" s="2" customFormat="1" ht="22.5" customHeight="1" x14ac:dyDescent="0.25">
      <c r="A3" s="17" t="str">
        <f>'2024 Calculator'!D3</f>
        <v>Hometown Hearos Donation</v>
      </c>
      <c r="B3" s="114">
        <f>'2024 Calculator'!E3</f>
        <v>30</v>
      </c>
      <c r="C3" s="18"/>
      <c r="D3" s="19"/>
      <c r="E3" s="19"/>
      <c r="F3" s="19"/>
      <c r="G3" s="148"/>
      <c r="H3" s="18">
        <f>SUM(C3:G3)</f>
        <v>0</v>
      </c>
      <c r="I3" s="19"/>
      <c r="J3" s="19"/>
      <c r="K3" s="38">
        <f t="shared" ref="K3:K17" si="0">H3-I3+J3</f>
        <v>0</v>
      </c>
      <c r="L3" s="99">
        <f t="shared" ref="L3:L17" si="1">SUM(B3*K3)</f>
        <v>0</v>
      </c>
    </row>
    <row r="4" spans="1:12" s="2" customFormat="1" ht="22.5" customHeight="1" x14ac:dyDescent="0.25">
      <c r="A4" s="17" t="str">
        <f>'2024 Calculator'!D4</f>
        <v>Hometown Hearos Donation</v>
      </c>
      <c r="B4" s="114">
        <f>'2024 Calculator'!E4</f>
        <v>5</v>
      </c>
      <c r="C4" s="18"/>
      <c r="D4" s="19"/>
      <c r="E4" s="19"/>
      <c r="F4" s="19"/>
      <c r="G4" s="148"/>
      <c r="H4" s="18">
        <f t="shared" ref="H4:H17" si="2">SUM(C4:G4)</f>
        <v>0</v>
      </c>
      <c r="I4" s="19"/>
      <c r="J4" s="19"/>
      <c r="K4" s="38">
        <f t="shared" si="0"/>
        <v>0</v>
      </c>
      <c r="L4" s="99">
        <f t="shared" si="1"/>
        <v>0</v>
      </c>
    </row>
    <row r="5" spans="1:12" ht="26.25" customHeight="1" x14ac:dyDescent="0.25">
      <c r="A5" s="17" t="str">
        <f>'2024 Calculator'!D5</f>
        <v>3-Pack Combo Box</v>
      </c>
      <c r="B5" s="114">
        <f>'2024 Calculator'!E5</f>
        <v>50</v>
      </c>
      <c r="C5" s="18"/>
      <c r="D5" s="19"/>
      <c r="E5" s="19"/>
      <c r="F5" s="19"/>
      <c r="G5" s="148"/>
      <c r="H5" s="18">
        <f t="shared" si="2"/>
        <v>0</v>
      </c>
      <c r="I5" s="19"/>
      <c r="J5" s="19"/>
      <c r="K5" s="38">
        <f t="shared" si="0"/>
        <v>0</v>
      </c>
      <c r="L5" s="99">
        <f t="shared" si="1"/>
        <v>0</v>
      </c>
    </row>
    <row r="6" spans="1:12" ht="26.25" customHeight="1" x14ac:dyDescent="0.25">
      <c r="A6" s="17" t="str">
        <f>'2024 Calculator'!D6</f>
        <v>White Chocolate Pretzels</v>
      </c>
      <c r="B6" s="114">
        <f>'2024 Calculator'!E6</f>
        <v>35</v>
      </c>
      <c r="C6" s="18"/>
      <c r="D6" s="19"/>
      <c r="E6" s="19"/>
      <c r="F6" s="19"/>
      <c r="G6" s="148"/>
      <c r="H6" s="18">
        <f t="shared" si="2"/>
        <v>0</v>
      </c>
      <c r="I6" s="19"/>
      <c r="J6" s="19"/>
      <c r="K6" s="38">
        <f t="shared" si="0"/>
        <v>0</v>
      </c>
      <c r="L6" s="99">
        <f t="shared" si="1"/>
        <v>0</v>
      </c>
    </row>
    <row r="7" spans="1:12" ht="26.25" customHeight="1" x14ac:dyDescent="0.25">
      <c r="A7" s="17" t="str">
        <f>'2024 Calculator'!D7</f>
        <v>Chocolate Drizzle Toffee</v>
      </c>
      <c r="B7" s="114">
        <f>'2024 Calculator'!E7</f>
        <v>35</v>
      </c>
      <c r="C7" s="18"/>
      <c r="D7" s="19"/>
      <c r="E7" s="19"/>
      <c r="F7" s="19"/>
      <c r="G7" s="148"/>
      <c r="H7" s="18">
        <f t="shared" si="2"/>
        <v>0</v>
      </c>
      <c r="I7" s="19"/>
      <c r="J7" s="19"/>
      <c r="K7" s="38">
        <f t="shared" si="0"/>
        <v>0</v>
      </c>
      <c r="L7" s="99">
        <f t="shared" si="1"/>
        <v>0</v>
      </c>
    </row>
    <row r="8" spans="1:12" ht="26.25" customHeight="1" x14ac:dyDescent="0.25">
      <c r="A8" s="17" t="str">
        <f>'2024 Calculator'!D8</f>
        <v>Micro Kettle</v>
      </c>
      <c r="B8" s="114">
        <f>'2024 Calculator'!E8</f>
        <v>25</v>
      </c>
      <c r="C8" s="18"/>
      <c r="D8" s="19"/>
      <c r="E8" s="19"/>
      <c r="F8" s="19"/>
      <c r="G8" s="148"/>
      <c r="H8" s="18">
        <f t="shared" si="2"/>
        <v>0</v>
      </c>
      <c r="I8" s="19"/>
      <c r="J8" s="19"/>
      <c r="K8" s="38">
        <f t="shared" si="0"/>
        <v>0</v>
      </c>
      <c r="L8" s="99">
        <f t="shared" si="1"/>
        <v>0</v>
      </c>
    </row>
    <row r="9" spans="1:12" ht="26.25" customHeight="1" x14ac:dyDescent="0.25">
      <c r="A9" s="17" t="str">
        <f>'2024 Calculator'!D9</f>
        <v>Micro Butter</v>
      </c>
      <c r="B9" s="114">
        <f>'2024 Calculator'!E9</f>
        <v>25</v>
      </c>
      <c r="C9" s="18"/>
      <c r="D9" s="19"/>
      <c r="E9" s="19"/>
      <c r="F9" s="19"/>
      <c r="G9" s="148"/>
      <c r="H9" s="18">
        <f t="shared" si="2"/>
        <v>0</v>
      </c>
      <c r="I9" s="19"/>
      <c r="J9" s="19"/>
      <c r="K9" s="38">
        <f t="shared" si="0"/>
        <v>0</v>
      </c>
      <c r="L9" s="99">
        <f t="shared" si="1"/>
        <v>0</v>
      </c>
    </row>
    <row r="10" spans="1:12" ht="26.25" customHeight="1" x14ac:dyDescent="0.25">
      <c r="A10" s="17" t="str">
        <f>'2024 Calculator'!D10</f>
        <v>Salted Caramel</v>
      </c>
      <c r="B10" s="114">
        <f>'2024 Calculator'!E10</f>
        <v>25</v>
      </c>
      <c r="C10" s="18"/>
      <c r="D10" s="19"/>
      <c r="E10" s="19"/>
      <c r="F10" s="19"/>
      <c r="G10" s="148"/>
      <c r="H10" s="18">
        <f t="shared" si="2"/>
        <v>0</v>
      </c>
      <c r="I10" s="19"/>
      <c r="J10" s="19"/>
      <c r="K10" s="38">
        <f t="shared" si="0"/>
        <v>0</v>
      </c>
      <c r="L10" s="99">
        <f t="shared" si="1"/>
        <v>0</v>
      </c>
    </row>
    <row r="11" spans="1:12" ht="26.25" customHeight="1" x14ac:dyDescent="0.25">
      <c r="A11" s="17" t="str">
        <f>'2024 Calculator'!D11</f>
        <v>Savory Cheddar</v>
      </c>
      <c r="B11" s="114">
        <f>'2024 Calculator'!E11</f>
        <v>20</v>
      </c>
      <c r="C11" s="18"/>
      <c r="D11" s="19"/>
      <c r="E11" s="19"/>
      <c r="F11" s="19"/>
      <c r="G11" s="148"/>
      <c r="H11" s="18">
        <f t="shared" si="2"/>
        <v>0</v>
      </c>
      <c r="I11" s="19"/>
      <c r="J11" s="19"/>
      <c r="K11" s="38">
        <f t="shared" si="0"/>
        <v>0</v>
      </c>
      <c r="L11" s="99">
        <f t="shared" si="1"/>
        <v>0</v>
      </c>
    </row>
    <row r="12" spans="1:12" ht="26.25" customHeight="1" x14ac:dyDescent="0.25">
      <c r="A12" s="17" t="str">
        <f>'2024 Calculator'!D12</f>
        <v>Popping Corn</v>
      </c>
      <c r="B12" s="114">
        <f>'2024 Calculator'!E12</f>
        <v>17</v>
      </c>
      <c r="C12" s="18"/>
      <c r="D12" s="19"/>
      <c r="E12" s="19"/>
      <c r="F12" s="19"/>
      <c r="G12" s="148"/>
      <c r="H12" s="18">
        <f t="shared" si="2"/>
        <v>0</v>
      </c>
      <c r="I12" s="19"/>
      <c r="J12" s="19"/>
      <c r="K12" s="38">
        <f t="shared" si="0"/>
        <v>0</v>
      </c>
      <c r="L12" s="99">
        <f t="shared" si="1"/>
        <v>0</v>
      </c>
    </row>
    <row r="13" spans="1:12" ht="26.25" customHeight="1" x14ac:dyDescent="0.25">
      <c r="A13" s="17" t="str">
        <f>'2024 Calculator'!D13</f>
        <v>Caramel Corn</v>
      </c>
      <c r="B13" s="114">
        <f>'2024 Calculator'!E13</f>
        <v>12</v>
      </c>
      <c r="C13" s="18"/>
      <c r="D13" s="19"/>
      <c r="E13" s="19"/>
      <c r="F13" s="19"/>
      <c r="G13" s="148"/>
      <c r="H13" s="18">
        <f t="shared" si="2"/>
        <v>0</v>
      </c>
      <c r="I13" s="19"/>
      <c r="J13" s="19"/>
      <c r="K13" s="38">
        <f t="shared" si="0"/>
        <v>0</v>
      </c>
      <c r="L13" s="99">
        <f t="shared" si="1"/>
        <v>0</v>
      </c>
    </row>
    <row r="14" spans="1:12" ht="26.25" customHeight="1" x14ac:dyDescent="0.25">
      <c r="A14" s="17" t="str">
        <f>'2024 Calculator'!D14</f>
        <v>Salted Caramel Ceddar Mix</v>
      </c>
      <c r="B14" s="114">
        <f>'2024 Calculator'!E14</f>
        <v>17</v>
      </c>
      <c r="C14" s="18"/>
      <c r="D14" s="19"/>
      <c r="E14" s="19"/>
      <c r="F14" s="19"/>
      <c r="G14" s="148"/>
      <c r="H14" s="18">
        <f t="shared" si="2"/>
        <v>0</v>
      </c>
      <c r="I14" s="19"/>
      <c r="J14" s="19"/>
      <c r="K14" s="38">
        <f t="shared" si="0"/>
        <v>0</v>
      </c>
      <c r="L14" s="99">
        <f t="shared" si="1"/>
        <v>0</v>
      </c>
    </row>
    <row r="15" spans="1:12" ht="26.25" customHeight="1" x14ac:dyDescent="0.25">
      <c r="A15" s="17"/>
      <c r="B15" s="114"/>
      <c r="C15" s="18"/>
      <c r="D15" s="19"/>
      <c r="E15" s="19"/>
      <c r="F15" s="19"/>
      <c r="G15" s="148"/>
      <c r="H15" s="18">
        <f t="shared" si="2"/>
        <v>0</v>
      </c>
      <c r="I15" s="19"/>
      <c r="J15" s="19"/>
      <c r="K15" s="38">
        <f t="shared" si="0"/>
        <v>0</v>
      </c>
      <c r="L15" s="99">
        <f t="shared" si="1"/>
        <v>0</v>
      </c>
    </row>
    <row r="16" spans="1:12" ht="26.25" customHeight="1" x14ac:dyDescent="0.25">
      <c r="A16" s="17"/>
      <c r="B16" s="114"/>
      <c r="C16" s="18"/>
      <c r="D16" s="19"/>
      <c r="E16" s="19"/>
      <c r="F16" s="19"/>
      <c r="G16" s="148"/>
      <c r="H16" s="18">
        <f t="shared" si="2"/>
        <v>0</v>
      </c>
      <c r="I16" s="19"/>
      <c r="J16" s="19"/>
      <c r="K16" s="38">
        <f t="shared" si="0"/>
        <v>0</v>
      </c>
      <c r="L16" s="99">
        <f t="shared" si="1"/>
        <v>0</v>
      </c>
    </row>
    <row r="17" spans="1:12" ht="26.25" customHeight="1" x14ac:dyDescent="0.25">
      <c r="A17" s="17"/>
      <c r="B17" s="114"/>
      <c r="C17" s="18"/>
      <c r="D17" s="19"/>
      <c r="E17" s="19"/>
      <c r="F17" s="19"/>
      <c r="G17" s="148"/>
      <c r="H17" s="18">
        <f t="shared" si="2"/>
        <v>0</v>
      </c>
      <c r="I17" s="19"/>
      <c r="J17" s="19"/>
      <c r="K17" s="38">
        <f t="shared" si="0"/>
        <v>0</v>
      </c>
      <c r="L17" s="99">
        <f t="shared" si="1"/>
        <v>0</v>
      </c>
    </row>
    <row r="18" spans="1:12" ht="26.25" customHeight="1" x14ac:dyDescent="0.25">
      <c r="A18" s="17"/>
      <c r="B18" s="114"/>
      <c r="C18" s="18"/>
      <c r="D18" s="19"/>
      <c r="E18" s="19"/>
      <c r="F18" s="19"/>
      <c r="G18" s="148"/>
      <c r="H18" s="18"/>
      <c r="I18" s="19"/>
      <c r="J18" s="19"/>
      <c r="K18" s="38">
        <f>H18-I18+J18</f>
        <v>0</v>
      </c>
      <c r="L18" s="99">
        <f>SUM(B18*K18)</f>
        <v>0</v>
      </c>
    </row>
    <row r="19" spans="1:12" ht="26.25" customHeight="1" x14ac:dyDescent="0.25">
      <c r="A19" s="17"/>
      <c r="B19" s="114"/>
      <c r="C19" s="18"/>
      <c r="D19" s="19"/>
      <c r="E19" s="19"/>
      <c r="F19" s="19"/>
      <c r="G19" s="148"/>
      <c r="H19" s="18"/>
      <c r="I19" s="19"/>
      <c r="J19" s="19"/>
      <c r="K19" s="38">
        <f>H19-I19+J19</f>
        <v>0</v>
      </c>
      <c r="L19" s="99">
        <f>SUM(B19*K19)</f>
        <v>0</v>
      </c>
    </row>
    <row r="20" spans="1:12" ht="30" customHeight="1" x14ac:dyDescent="0.25">
      <c r="A20" s="55" t="s">
        <v>160</v>
      </c>
      <c r="B20" s="316"/>
      <c r="C20" s="316"/>
      <c r="D20" s="316"/>
      <c r="E20" s="316"/>
      <c r="F20" s="316"/>
      <c r="G20" s="316"/>
      <c r="H20" s="63"/>
      <c r="I20" s="63" t="s">
        <v>44</v>
      </c>
      <c r="J20" s="64"/>
      <c r="K20" s="55" t="s">
        <v>7</v>
      </c>
      <c r="L20" s="144">
        <f>SUM(L3:L19)</f>
        <v>0</v>
      </c>
    </row>
    <row r="21" spans="1:12" ht="24.95" customHeight="1" x14ac:dyDescent="0.25">
      <c r="A21" s="123" t="s">
        <v>10</v>
      </c>
      <c r="B21" s="317"/>
      <c r="C21" s="318"/>
      <c r="D21" s="318"/>
      <c r="E21" s="318"/>
      <c r="F21" s="318"/>
      <c r="G21" s="318"/>
      <c r="H21" s="11" t="s">
        <v>4</v>
      </c>
      <c r="I21" s="46"/>
      <c r="J21" s="46"/>
      <c r="K21" s="34" t="s">
        <v>94</v>
      </c>
      <c r="L21" s="32"/>
    </row>
    <row r="22" spans="1:12" ht="24.95" customHeight="1" x14ac:dyDescent="0.25">
      <c r="A22" s="54" t="s">
        <v>6</v>
      </c>
      <c r="B22" s="182"/>
      <c r="C22" s="183"/>
      <c r="D22" s="183"/>
      <c r="E22" s="183"/>
      <c r="F22" s="183"/>
      <c r="G22" s="183"/>
      <c r="H22" s="11"/>
      <c r="I22" s="21"/>
      <c r="J22" s="21"/>
      <c r="K22" s="34" t="s">
        <v>70</v>
      </c>
      <c r="L22" s="32"/>
    </row>
    <row r="23" spans="1:12" ht="24.95" customHeight="1" x14ac:dyDescent="0.2">
      <c r="B23" s="319"/>
      <c r="C23" s="320"/>
      <c r="D23" s="320"/>
      <c r="E23" s="320"/>
      <c r="F23" s="320"/>
      <c r="G23" s="320"/>
      <c r="I23" s="1"/>
      <c r="J23" s="1"/>
      <c r="K23" s="34" t="s">
        <v>18</v>
      </c>
      <c r="L23" s="32">
        <f>(J20+L20)-L21-L22</f>
        <v>0</v>
      </c>
    </row>
    <row r="24" spans="1:12" ht="24.95" customHeight="1" x14ac:dyDescent="0.2">
      <c r="A24" s="11"/>
      <c r="H24" s="11"/>
      <c r="I24" s="321" t="s">
        <v>79</v>
      </c>
      <c r="J24" s="321"/>
      <c r="K24" s="321"/>
      <c r="L24" s="32">
        <f>(L20*0.34)+J20</f>
        <v>0</v>
      </c>
    </row>
    <row r="25" spans="1:12" ht="24.95" customHeight="1" x14ac:dyDescent="0.2"/>
    <row r="26" spans="1:12" ht="24.95" customHeight="1" x14ac:dyDescent="0.2">
      <c r="A26" s="4" t="s">
        <v>69</v>
      </c>
      <c r="L26" s="32"/>
    </row>
    <row r="27" spans="1:12" ht="24.95" customHeight="1" x14ac:dyDescent="0.2">
      <c r="A27" s="4" t="s">
        <v>84</v>
      </c>
      <c r="L27" s="147">
        <f>L20</f>
        <v>0</v>
      </c>
    </row>
    <row r="28" spans="1:12" ht="24.95" customHeight="1" thickBot="1" x14ac:dyDescent="0.25">
      <c r="A28" s="4" t="s">
        <v>71</v>
      </c>
      <c r="L28" s="147"/>
    </row>
    <row r="29" spans="1:12" ht="24.95" customHeight="1" thickBot="1" x14ac:dyDescent="0.3">
      <c r="A29" s="54" t="s">
        <v>11</v>
      </c>
      <c r="L29" s="146">
        <f>L26+L27+L28</f>
        <v>0</v>
      </c>
    </row>
    <row r="30" spans="1:12" ht="24.95" customHeight="1" thickTop="1" x14ac:dyDescent="0.2"/>
  </sheetData>
  <mergeCells count="5">
    <mergeCell ref="I24:K24"/>
    <mergeCell ref="A1:L1"/>
    <mergeCell ref="B21:G21"/>
    <mergeCell ref="B23:G23"/>
    <mergeCell ref="B20:G20"/>
  </mergeCells>
  <printOptions horizontalCentered="1" verticalCentered="1"/>
  <pageMargins left="0" right="0" top="0.23" bottom="0.24" header="0.5" footer="0.5"/>
  <pageSetup scale="92"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CE74CE-D3C9-4B87-A60B-C3812324C578}">
  <sheetPr>
    <pageSetUpPr fitToPage="1"/>
  </sheetPr>
  <dimension ref="A1:L31"/>
  <sheetViews>
    <sheetView zoomScale="75" zoomScaleNormal="75" zoomScaleSheetLayoutView="75" workbookViewId="0">
      <selection sqref="A1:L1"/>
    </sheetView>
  </sheetViews>
  <sheetFormatPr defaultRowHeight="14.25" x14ac:dyDescent="0.2"/>
  <cols>
    <col min="1" max="1" width="23.85546875" style="4" customWidth="1"/>
    <col min="2" max="2" width="8.140625" customWidth="1"/>
    <col min="3" max="8" width="7.28515625" style="1" customWidth="1"/>
    <col min="9" max="9" width="8.42578125" customWidth="1"/>
    <col min="10" max="10" width="7.28515625" customWidth="1"/>
    <col min="12" max="12" width="14" customWidth="1"/>
  </cols>
  <sheetData>
    <row r="1" spans="1:12" ht="46.5" customHeight="1" x14ac:dyDescent="0.45">
      <c r="A1" s="315" t="s">
        <v>8</v>
      </c>
      <c r="B1" s="315"/>
      <c r="C1" s="315"/>
      <c r="D1" s="315"/>
      <c r="E1" s="315"/>
      <c r="F1" s="315"/>
      <c r="G1" s="315"/>
      <c r="H1" s="315"/>
      <c r="I1" s="315"/>
      <c r="J1" s="315"/>
      <c r="K1" s="315"/>
      <c r="L1" s="315"/>
    </row>
    <row r="2" spans="1:12" ht="47.25" x14ac:dyDescent="0.25">
      <c r="A2" s="13" t="s">
        <v>0</v>
      </c>
      <c r="B2" s="52" t="s">
        <v>1</v>
      </c>
      <c r="C2" s="9" t="s">
        <v>26</v>
      </c>
      <c r="D2" s="19" t="s">
        <v>17</v>
      </c>
      <c r="E2" s="19" t="s">
        <v>17</v>
      </c>
      <c r="F2" s="19" t="s">
        <v>17</v>
      </c>
      <c r="G2" s="148" t="s">
        <v>17</v>
      </c>
      <c r="H2" s="9" t="s">
        <v>27</v>
      </c>
      <c r="I2" s="8" t="s">
        <v>28</v>
      </c>
      <c r="J2" s="8" t="s">
        <v>24</v>
      </c>
      <c r="K2" s="37" t="s">
        <v>13</v>
      </c>
      <c r="L2" s="8" t="s">
        <v>2</v>
      </c>
    </row>
    <row r="3" spans="1:12" s="2" customFormat="1" ht="22.5" customHeight="1" x14ac:dyDescent="0.25">
      <c r="A3" s="17" t="str">
        <f>'2024 Calculator'!D3</f>
        <v>Hometown Hearos Donation</v>
      </c>
      <c r="B3" s="114">
        <f>'2024 Calculator'!E3</f>
        <v>30</v>
      </c>
      <c r="C3" s="18"/>
      <c r="D3" s="19"/>
      <c r="E3" s="19"/>
      <c r="F3" s="19"/>
      <c r="G3" s="148"/>
      <c r="H3" s="18">
        <f>SUM(C3:G3)</f>
        <v>0</v>
      </c>
      <c r="I3" s="19"/>
      <c r="J3" s="19"/>
      <c r="K3" s="38">
        <f t="shared" ref="K3:K17" si="0">H3-I3+J3</f>
        <v>0</v>
      </c>
      <c r="L3" s="99">
        <f t="shared" ref="L3:L17" si="1">SUM(B3*K3)</f>
        <v>0</v>
      </c>
    </row>
    <row r="4" spans="1:12" s="2" customFormat="1" ht="22.5" customHeight="1" x14ac:dyDescent="0.25">
      <c r="A4" s="17" t="str">
        <f>'2024 Calculator'!D4</f>
        <v>Hometown Hearos Donation</v>
      </c>
      <c r="B4" s="114">
        <f>'2024 Calculator'!E4</f>
        <v>5</v>
      </c>
      <c r="C4" s="18"/>
      <c r="D4" s="19"/>
      <c r="E4" s="19"/>
      <c r="F4" s="19"/>
      <c r="G4" s="148"/>
      <c r="H4" s="18">
        <f t="shared" ref="H4:H17" si="2">SUM(C4:G4)</f>
        <v>0</v>
      </c>
      <c r="I4" s="19"/>
      <c r="J4" s="19"/>
      <c r="K4" s="38">
        <f t="shared" si="0"/>
        <v>0</v>
      </c>
      <c r="L4" s="99">
        <f t="shared" si="1"/>
        <v>0</v>
      </c>
    </row>
    <row r="5" spans="1:12" ht="26.25" customHeight="1" x14ac:dyDescent="0.25">
      <c r="A5" s="17" t="str">
        <f>'2024 Calculator'!D5</f>
        <v>3-Pack Combo Box</v>
      </c>
      <c r="B5" s="114">
        <f>'2024 Calculator'!E5</f>
        <v>50</v>
      </c>
      <c r="C5" s="18"/>
      <c r="D5" s="19"/>
      <c r="E5" s="19"/>
      <c r="F5" s="19"/>
      <c r="G5" s="148"/>
      <c r="H5" s="18">
        <f t="shared" si="2"/>
        <v>0</v>
      </c>
      <c r="I5" s="19"/>
      <c r="J5" s="19"/>
      <c r="K5" s="38">
        <f t="shared" si="0"/>
        <v>0</v>
      </c>
      <c r="L5" s="99">
        <f t="shared" si="1"/>
        <v>0</v>
      </c>
    </row>
    <row r="6" spans="1:12" ht="26.25" customHeight="1" x14ac:dyDescent="0.25">
      <c r="A6" s="17" t="str">
        <f>'2024 Calculator'!D6</f>
        <v>White Chocolate Pretzels</v>
      </c>
      <c r="B6" s="114">
        <f>'2024 Calculator'!E6</f>
        <v>35</v>
      </c>
      <c r="C6" s="18"/>
      <c r="D6" s="19"/>
      <c r="E6" s="19"/>
      <c r="F6" s="19"/>
      <c r="G6" s="148"/>
      <c r="H6" s="18">
        <f t="shared" si="2"/>
        <v>0</v>
      </c>
      <c r="I6" s="19"/>
      <c r="J6" s="19"/>
      <c r="K6" s="38">
        <f t="shared" si="0"/>
        <v>0</v>
      </c>
      <c r="L6" s="99">
        <f t="shared" si="1"/>
        <v>0</v>
      </c>
    </row>
    <row r="7" spans="1:12" ht="26.25" customHeight="1" x14ac:dyDescent="0.25">
      <c r="A7" s="17" t="str">
        <f>'2024 Calculator'!D7</f>
        <v>Chocolate Drizzle Toffee</v>
      </c>
      <c r="B7" s="114">
        <f>'2024 Calculator'!E7</f>
        <v>35</v>
      </c>
      <c r="C7" s="18"/>
      <c r="D7" s="19"/>
      <c r="E7" s="19"/>
      <c r="F7" s="19"/>
      <c r="G7" s="148"/>
      <c r="H7" s="18">
        <f t="shared" si="2"/>
        <v>0</v>
      </c>
      <c r="I7" s="19"/>
      <c r="J7" s="19"/>
      <c r="K7" s="38">
        <f t="shared" si="0"/>
        <v>0</v>
      </c>
      <c r="L7" s="99">
        <f t="shared" si="1"/>
        <v>0</v>
      </c>
    </row>
    <row r="8" spans="1:12" ht="26.25" customHeight="1" x14ac:dyDescent="0.25">
      <c r="A8" s="17" t="str">
        <f>'2024 Calculator'!D8</f>
        <v>Micro Kettle</v>
      </c>
      <c r="B8" s="114">
        <f>'2024 Calculator'!E8</f>
        <v>25</v>
      </c>
      <c r="C8" s="18"/>
      <c r="D8" s="19"/>
      <c r="E8" s="19"/>
      <c r="F8" s="19"/>
      <c r="G8" s="148"/>
      <c r="H8" s="18">
        <f t="shared" si="2"/>
        <v>0</v>
      </c>
      <c r="I8" s="19"/>
      <c r="J8" s="19"/>
      <c r="K8" s="38">
        <f t="shared" si="0"/>
        <v>0</v>
      </c>
      <c r="L8" s="99">
        <f t="shared" si="1"/>
        <v>0</v>
      </c>
    </row>
    <row r="9" spans="1:12" ht="26.25" customHeight="1" x14ac:dyDescent="0.25">
      <c r="A9" s="17" t="str">
        <f>'2024 Calculator'!D9</f>
        <v>Micro Butter</v>
      </c>
      <c r="B9" s="114">
        <f>'2024 Calculator'!E9</f>
        <v>25</v>
      </c>
      <c r="C9" s="18"/>
      <c r="D9" s="19"/>
      <c r="E9" s="19"/>
      <c r="F9" s="19"/>
      <c r="G9" s="148"/>
      <c r="H9" s="18">
        <f t="shared" si="2"/>
        <v>0</v>
      </c>
      <c r="I9" s="19"/>
      <c r="J9" s="19"/>
      <c r="K9" s="38">
        <f t="shared" si="0"/>
        <v>0</v>
      </c>
      <c r="L9" s="99">
        <f t="shared" si="1"/>
        <v>0</v>
      </c>
    </row>
    <row r="10" spans="1:12" ht="26.25" customHeight="1" x14ac:dyDescent="0.25">
      <c r="A10" s="17" t="str">
        <f>'2024 Calculator'!D10</f>
        <v>Salted Caramel</v>
      </c>
      <c r="B10" s="114">
        <f>'2024 Calculator'!E10</f>
        <v>25</v>
      </c>
      <c r="C10" s="18"/>
      <c r="D10" s="19"/>
      <c r="E10" s="19"/>
      <c r="F10" s="19"/>
      <c r="G10" s="148"/>
      <c r="H10" s="18">
        <f t="shared" si="2"/>
        <v>0</v>
      </c>
      <c r="I10" s="19"/>
      <c r="J10" s="19"/>
      <c r="K10" s="38">
        <f t="shared" si="0"/>
        <v>0</v>
      </c>
      <c r="L10" s="99">
        <f t="shared" si="1"/>
        <v>0</v>
      </c>
    </row>
    <row r="11" spans="1:12" ht="26.25" customHeight="1" x14ac:dyDescent="0.25">
      <c r="A11" s="17" t="str">
        <f>'2024 Calculator'!D11</f>
        <v>Savory Cheddar</v>
      </c>
      <c r="B11" s="114">
        <f>'2024 Calculator'!E11</f>
        <v>20</v>
      </c>
      <c r="C11" s="18"/>
      <c r="D11" s="19"/>
      <c r="E11" s="19"/>
      <c r="F11" s="19"/>
      <c r="G11" s="148"/>
      <c r="H11" s="18">
        <f t="shared" si="2"/>
        <v>0</v>
      </c>
      <c r="I11" s="19"/>
      <c r="J11" s="19"/>
      <c r="K11" s="38">
        <f t="shared" si="0"/>
        <v>0</v>
      </c>
      <c r="L11" s="99">
        <f t="shared" si="1"/>
        <v>0</v>
      </c>
    </row>
    <row r="12" spans="1:12" ht="26.25" customHeight="1" x14ac:dyDescent="0.25">
      <c r="A12" s="17" t="str">
        <f>'2024 Calculator'!D12</f>
        <v>Popping Corn</v>
      </c>
      <c r="B12" s="114">
        <f>'2024 Calculator'!E12</f>
        <v>17</v>
      </c>
      <c r="C12" s="18"/>
      <c r="D12" s="19"/>
      <c r="E12" s="19"/>
      <c r="F12" s="19"/>
      <c r="G12" s="148"/>
      <c r="H12" s="18">
        <f t="shared" si="2"/>
        <v>0</v>
      </c>
      <c r="I12" s="19"/>
      <c r="J12" s="19"/>
      <c r="K12" s="38">
        <f t="shared" si="0"/>
        <v>0</v>
      </c>
      <c r="L12" s="99">
        <f t="shared" si="1"/>
        <v>0</v>
      </c>
    </row>
    <row r="13" spans="1:12" ht="26.25" customHeight="1" x14ac:dyDescent="0.25">
      <c r="A13" s="17" t="str">
        <f>'2024 Calculator'!D13</f>
        <v>Caramel Corn</v>
      </c>
      <c r="B13" s="114">
        <f>'2024 Calculator'!E13</f>
        <v>12</v>
      </c>
      <c r="C13" s="18"/>
      <c r="D13" s="19"/>
      <c r="E13" s="19"/>
      <c r="F13" s="19"/>
      <c r="G13" s="148"/>
      <c r="H13" s="18">
        <f t="shared" si="2"/>
        <v>0</v>
      </c>
      <c r="I13" s="19"/>
      <c r="J13" s="19"/>
      <c r="K13" s="38">
        <f t="shared" si="0"/>
        <v>0</v>
      </c>
      <c r="L13" s="99">
        <f t="shared" si="1"/>
        <v>0</v>
      </c>
    </row>
    <row r="14" spans="1:12" ht="26.25" customHeight="1" x14ac:dyDescent="0.25">
      <c r="A14" s="17" t="str">
        <f>'2024 Calculator'!D14</f>
        <v>Salted Caramel Ceddar Mix</v>
      </c>
      <c r="B14" s="114">
        <f>'2024 Calculator'!E14</f>
        <v>17</v>
      </c>
      <c r="C14" s="18"/>
      <c r="D14" s="19"/>
      <c r="E14" s="19"/>
      <c r="F14" s="19"/>
      <c r="G14" s="148"/>
      <c r="H14" s="18">
        <f t="shared" si="2"/>
        <v>0</v>
      </c>
      <c r="I14" s="19"/>
      <c r="J14" s="19"/>
      <c r="K14" s="38">
        <f t="shared" si="0"/>
        <v>0</v>
      </c>
      <c r="L14" s="99">
        <f t="shared" si="1"/>
        <v>0</v>
      </c>
    </row>
    <row r="15" spans="1:12" ht="26.25" customHeight="1" x14ac:dyDescent="0.25">
      <c r="A15" s="17"/>
      <c r="B15" s="114"/>
      <c r="C15" s="18"/>
      <c r="D15" s="19"/>
      <c r="E15" s="19"/>
      <c r="F15" s="19"/>
      <c r="G15" s="148"/>
      <c r="H15" s="18">
        <f t="shared" si="2"/>
        <v>0</v>
      </c>
      <c r="I15" s="19"/>
      <c r="J15" s="19"/>
      <c r="K15" s="38">
        <f t="shared" si="0"/>
        <v>0</v>
      </c>
      <c r="L15" s="99">
        <f t="shared" si="1"/>
        <v>0</v>
      </c>
    </row>
    <row r="16" spans="1:12" ht="26.25" customHeight="1" x14ac:dyDescent="0.25">
      <c r="A16" s="17"/>
      <c r="B16" s="114"/>
      <c r="C16" s="18"/>
      <c r="D16" s="19"/>
      <c r="E16" s="19"/>
      <c r="F16" s="19"/>
      <c r="G16" s="148"/>
      <c r="H16" s="18">
        <f t="shared" si="2"/>
        <v>0</v>
      </c>
      <c r="I16" s="19"/>
      <c r="J16" s="19"/>
      <c r="K16" s="38">
        <f t="shared" si="0"/>
        <v>0</v>
      </c>
      <c r="L16" s="99">
        <f t="shared" si="1"/>
        <v>0</v>
      </c>
    </row>
    <row r="17" spans="1:12" ht="26.25" customHeight="1" x14ac:dyDescent="0.25">
      <c r="A17" s="17"/>
      <c r="B17" s="114"/>
      <c r="C17" s="18"/>
      <c r="D17" s="19"/>
      <c r="E17" s="19"/>
      <c r="F17" s="19"/>
      <c r="G17" s="148"/>
      <c r="H17" s="18">
        <f t="shared" si="2"/>
        <v>0</v>
      </c>
      <c r="I17" s="19"/>
      <c r="J17" s="19"/>
      <c r="K17" s="38">
        <f t="shared" si="0"/>
        <v>0</v>
      </c>
      <c r="L17" s="99">
        <f t="shared" si="1"/>
        <v>0</v>
      </c>
    </row>
    <row r="18" spans="1:12" ht="26.25" customHeight="1" x14ac:dyDescent="0.25">
      <c r="A18" s="17"/>
      <c r="B18" s="114"/>
      <c r="C18" s="18"/>
      <c r="D18" s="19"/>
      <c r="E18" s="19"/>
      <c r="F18" s="19"/>
      <c r="G18" s="148"/>
      <c r="H18" s="18"/>
      <c r="I18" s="19"/>
      <c r="J18" s="19"/>
      <c r="K18" s="38">
        <f>H18-I18+J18</f>
        <v>0</v>
      </c>
      <c r="L18" s="99">
        <f>SUM(B18*K18)</f>
        <v>0</v>
      </c>
    </row>
    <row r="19" spans="1:12" ht="26.25" customHeight="1" x14ac:dyDescent="0.25">
      <c r="A19" s="17"/>
      <c r="B19" s="114"/>
      <c r="C19" s="18"/>
      <c r="D19" s="19"/>
      <c r="E19" s="19"/>
      <c r="F19" s="19"/>
      <c r="G19" s="148"/>
      <c r="H19" s="18"/>
      <c r="I19" s="19"/>
      <c r="J19" s="19"/>
      <c r="K19" s="38">
        <f>H19-I19+J19</f>
        <v>0</v>
      </c>
      <c r="L19" s="99">
        <f>SUM(B19*K19)</f>
        <v>0</v>
      </c>
    </row>
    <row r="20" spans="1:12" ht="30" customHeight="1" x14ac:dyDescent="0.25">
      <c r="A20" s="55" t="s">
        <v>160</v>
      </c>
      <c r="B20" s="316"/>
      <c r="C20" s="316"/>
      <c r="D20" s="316"/>
      <c r="E20" s="316"/>
      <c r="F20" s="316"/>
      <c r="G20" s="316"/>
      <c r="H20" s="63"/>
      <c r="I20" s="63" t="s">
        <v>44</v>
      </c>
      <c r="J20" s="64"/>
      <c r="K20" s="55" t="s">
        <v>7</v>
      </c>
      <c r="L20" s="144">
        <f>SUM(L3:L19)</f>
        <v>0</v>
      </c>
    </row>
    <row r="21" spans="1:12" ht="24.95" customHeight="1" x14ac:dyDescent="0.25">
      <c r="A21" s="123" t="s">
        <v>10</v>
      </c>
      <c r="B21" s="317"/>
      <c r="C21" s="318"/>
      <c r="D21" s="318"/>
      <c r="E21" s="318"/>
      <c r="F21" s="318"/>
      <c r="G21" s="318"/>
      <c r="H21" s="11" t="s">
        <v>4</v>
      </c>
      <c r="I21" s="46"/>
      <c r="J21" s="46"/>
      <c r="K21" s="34" t="s">
        <v>94</v>
      </c>
      <c r="L21" s="32"/>
    </row>
    <row r="22" spans="1:12" ht="24.95" customHeight="1" x14ac:dyDescent="0.25">
      <c r="A22" s="54" t="s">
        <v>6</v>
      </c>
      <c r="B22" s="182"/>
      <c r="C22" s="183"/>
      <c r="D22" s="183"/>
      <c r="E22" s="183"/>
      <c r="F22" s="183"/>
      <c r="G22" s="183"/>
      <c r="H22" s="11"/>
      <c r="I22" s="21"/>
      <c r="J22" s="21"/>
      <c r="K22" s="34" t="s">
        <v>70</v>
      </c>
      <c r="L22" s="32"/>
    </row>
    <row r="23" spans="1:12" ht="24.95" customHeight="1" x14ac:dyDescent="0.2">
      <c r="B23" s="319"/>
      <c r="C23" s="320"/>
      <c r="D23" s="320"/>
      <c r="E23" s="320"/>
      <c r="F23" s="320"/>
      <c r="G23" s="320"/>
      <c r="I23" s="1"/>
      <c r="J23" s="1"/>
      <c r="K23" s="34" t="s">
        <v>18</v>
      </c>
      <c r="L23" s="32">
        <f>(J20+L20)-L21-L22</f>
        <v>0</v>
      </c>
    </row>
    <row r="24" spans="1:12" ht="24.95" customHeight="1" x14ac:dyDescent="0.2">
      <c r="A24" s="11"/>
      <c r="H24" s="11"/>
      <c r="I24" s="321" t="s">
        <v>79</v>
      </c>
      <c r="J24" s="321"/>
      <c r="K24" s="321"/>
      <c r="L24" s="32">
        <f>(L20*0.34)+J20</f>
        <v>0</v>
      </c>
    </row>
    <row r="25" spans="1:12" ht="24.95" customHeight="1" x14ac:dyDescent="0.2"/>
    <row r="26" spans="1:12" ht="24.95" customHeight="1" x14ac:dyDescent="0.2">
      <c r="A26" s="4" t="s">
        <v>69</v>
      </c>
      <c r="L26" s="32"/>
    </row>
    <row r="27" spans="1:12" ht="24.95" customHeight="1" x14ac:dyDescent="0.2">
      <c r="A27" s="4" t="s">
        <v>84</v>
      </c>
      <c r="L27" s="147">
        <f>L20</f>
        <v>0</v>
      </c>
    </row>
    <row r="28" spans="1:12" ht="24.95" customHeight="1" thickBot="1" x14ac:dyDescent="0.25">
      <c r="A28" s="4" t="s">
        <v>71</v>
      </c>
      <c r="L28" s="147"/>
    </row>
    <row r="29" spans="1:12" ht="24.95" customHeight="1" thickBot="1" x14ac:dyDescent="0.3">
      <c r="A29" s="54" t="s">
        <v>11</v>
      </c>
      <c r="L29" s="146">
        <f>L26+L27+L28</f>
        <v>0</v>
      </c>
    </row>
    <row r="30" spans="1:12" ht="24.95" customHeight="1" thickTop="1" x14ac:dyDescent="0.2"/>
    <row r="31" spans="1:12" ht="24.95" customHeight="1" x14ac:dyDescent="0.2"/>
  </sheetData>
  <mergeCells count="5">
    <mergeCell ref="A1:L1"/>
    <mergeCell ref="B20:G20"/>
    <mergeCell ref="B21:G21"/>
    <mergeCell ref="I24:K24"/>
    <mergeCell ref="B23:G23"/>
  </mergeCells>
  <printOptions horizontalCentered="1" verticalCentered="1"/>
  <pageMargins left="0" right="0" top="0.23" bottom="0.24" header="0.5" footer="0.5"/>
  <pageSetup scale="92"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79</vt:i4>
      </vt:variant>
    </vt:vector>
  </HeadingPairs>
  <TitlesOfParts>
    <vt:vector size="79" baseType="lpstr">
      <vt:lpstr>instructions</vt:lpstr>
      <vt:lpstr>Blank Scout (Template)</vt:lpstr>
      <vt:lpstr>Multi Scout Fam (Template)</vt:lpstr>
      <vt:lpstr>Scout 1</vt:lpstr>
      <vt:lpstr>Scout 2</vt:lpstr>
      <vt:lpstr>Scout 3</vt:lpstr>
      <vt:lpstr>Scout 4</vt:lpstr>
      <vt:lpstr>Scout 5</vt:lpstr>
      <vt:lpstr>Scout 6</vt:lpstr>
      <vt:lpstr>Scout 7</vt:lpstr>
      <vt:lpstr>Scout 8</vt:lpstr>
      <vt:lpstr>Scout 9</vt:lpstr>
      <vt:lpstr>Scout 10</vt:lpstr>
      <vt:lpstr>Scout 11</vt:lpstr>
      <vt:lpstr>Scout 12</vt:lpstr>
      <vt:lpstr>Scout 13</vt:lpstr>
      <vt:lpstr>Store 1</vt:lpstr>
      <vt:lpstr>Store 2</vt:lpstr>
      <vt:lpstr>Store 3</vt:lpstr>
      <vt:lpstr>Store 4</vt:lpstr>
      <vt:lpstr>Store 5</vt:lpstr>
      <vt:lpstr>Store 6</vt:lpstr>
      <vt:lpstr>Store 7</vt:lpstr>
      <vt:lpstr>Store 8</vt:lpstr>
      <vt:lpstr>Store 9</vt:lpstr>
      <vt:lpstr>Store 10</vt:lpstr>
      <vt:lpstr>Store 11</vt:lpstr>
      <vt:lpstr>Store 12</vt:lpstr>
      <vt:lpstr>Store 13</vt:lpstr>
      <vt:lpstr>Store 14</vt:lpstr>
      <vt:lpstr>Store 15</vt:lpstr>
      <vt:lpstr>Store 16</vt:lpstr>
      <vt:lpstr>Store 17</vt:lpstr>
      <vt:lpstr>Store 18</vt:lpstr>
      <vt:lpstr>Store 19</vt:lpstr>
      <vt:lpstr>Store 20</vt:lpstr>
      <vt:lpstr>Store 21</vt:lpstr>
      <vt:lpstr>Store 22</vt:lpstr>
      <vt:lpstr>Store 23</vt:lpstr>
      <vt:lpstr>Store 24</vt:lpstr>
      <vt:lpstr>Store 25</vt:lpstr>
      <vt:lpstr>Store 26</vt:lpstr>
      <vt:lpstr>Store 27</vt:lpstr>
      <vt:lpstr>Store 29</vt:lpstr>
      <vt:lpstr>Store 30</vt:lpstr>
      <vt:lpstr>Store 31</vt:lpstr>
      <vt:lpstr>Store 32</vt:lpstr>
      <vt:lpstr>Store 33</vt:lpstr>
      <vt:lpstr>Store 34</vt:lpstr>
      <vt:lpstr>Store 35</vt:lpstr>
      <vt:lpstr>Store 36</vt:lpstr>
      <vt:lpstr>Store 37</vt:lpstr>
      <vt:lpstr>Store 38</vt:lpstr>
      <vt:lpstr>Store 39</vt:lpstr>
      <vt:lpstr>Store 40</vt:lpstr>
      <vt:lpstr>Store 41</vt:lpstr>
      <vt:lpstr>Store 42</vt:lpstr>
      <vt:lpstr>Store 43</vt:lpstr>
      <vt:lpstr>Store 44</vt:lpstr>
      <vt:lpstr>Store 45</vt:lpstr>
      <vt:lpstr>Store 46</vt:lpstr>
      <vt:lpstr>Store 47</vt:lpstr>
      <vt:lpstr>Store 48</vt:lpstr>
      <vt:lpstr>Store 49</vt:lpstr>
      <vt:lpstr>Store 50</vt:lpstr>
      <vt:lpstr>Store 51</vt:lpstr>
      <vt:lpstr>Blank Store (Template)</vt:lpstr>
      <vt:lpstr>PCorn Scouts Need</vt:lpstr>
      <vt:lpstr>Master List</vt:lpstr>
      <vt:lpstr>Money Due</vt:lpstr>
      <vt:lpstr>Overall Sales</vt:lpstr>
      <vt:lpstr>Dues</vt:lpstr>
      <vt:lpstr>Grand Total</vt:lpstr>
      <vt:lpstr>PCorn Order</vt:lpstr>
      <vt:lpstr>Swap Form</vt:lpstr>
      <vt:lpstr>Store Sales Calculator</vt:lpstr>
      <vt:lpstr>2024 Calculator</vt:lpstr>
      <vt:lpstr>Bank Deposit</vt:lpstr>
      <vt:lpstr>deposit slips</vt:lpstr>
    </vt:vector>
  </TitlesOfParts>
  <Company>Cornhusker Council, BSA  ~~   Pack 30</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Nancy Shoemaker  ~~ TOMPIC Updt 9/13/06</dc:creator>
  <cp:lastModifiedBy>Kristine Kuhn</cp:lastModifiedBy>
  <cp:lastPrinted>2022-11-10T23:56:20Z</cp:lastPrinted>
  <dcterms:created xsi:type="dcterms:W3CDTF">2005-08-11T20:53:42Z</dcterms:created>
  <dcterms:modified xsi:type="dcterms:W3CDTF">2024-08-28T15:19:32Z</dcterms:modified>
</cp:coreProperties>
</file>